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B-S-H komplet.výsledky 9.9.2008" sheetId="1" r:id="rId1"/>
  </sheets>
  <definedNames/>
  <calcPr fullCalcOnLoad="1"/>
</workbook>
</file>

<file path=xl/sharedStrings.xml><?xml version="1.0" encoding="utf-8"?>
<sst xmlns="http://schemas.openxmlformats.org/spreadsheetml/2006/main" count="676" uniqueCount="113">
  <si>
    <r>
      <t>Pořadatel:</t>
    </r>
    <r>
      <rPr>
        <sz val="10"/>
        <rFont val="Arial CE"/>
        <family val="0"/>
      </rPr>
      <t xml:space="preserve"> TJ Lokomotiva Veselí n.L. (VESEL)</t>
    </r>
  </si>
  <si>
    <r>
      <t xml:space="preserve">Datum: </t>
    </r>
    <r>
      <rPr>
        <sz val="10"/>
        <rFont val="Arial CE"/>
        <family val="0"/>
      </rPr>
      <t>9.9.2008</t>
    </r>
  </si>
  <si>
    <r>
      <t>Místo:</t>
    </r>
    <r>
      <rPr>
        <sz val="10"/>
        <rFont val="Arial CE"/>
        <family val="0"/>
      </rPr>
      <t xml:space="preserve"> atletický stadion TJ Lokomotiva Veselí n.L.</t>
    </r>
  </si>
  <si>
    <r>
      <t>Výsledky zpracoval:</t>
    </r>
    <r>
      <rPr>
        <sz val="10"/>
        <rFont val="Arial CE"/>
        <family val="0"/>
      </rPr>
      <t xml:space="preserve"> Michal Rybák, Mirko Louma</t>
    </r>
  </si>
  <si>
    <t>50 m/přípravka-dívky/Běh 1, w-0.4</t>
  </si>
  <si>
    <t>poř.</t>
  </si>
  <si>
    <t>jméno</t>
  </si>
  <si>
    <t>ročník</t>
  </si>
  <si>
    <t>oddíl</t>
  </si>
  <si>
    <t>výkon</t>
  </si>
  <si>
    <t>body</t>
  </si>
  <si>
    <t>pozn.</t>
  </si>
  <si>
    <t>Motyčková Tereza</t>
  </si>
  <si>
    <t>VLASI</t>
  </si>
  <si>
    <t>Tošerová Kateřina</t>
  </si>
  <si>
    <t>VESEL</t>
  </si>
  <si>
    <t>Čutková Zuzana</t>
  </si>
  <si>
    <t>4DVCB</t>
  </si>
  <si>
    <t>Psohlavcová Tereza</t>
  </si>
  <si>
    <t>50 m/přípravka-dívky/Běh 2, w-0.2</t>
  </si>
  <si>
    <t>Slavíková Magda</t>
  </si>
  <si>
    <t>Vobecká Anna</t>
  </si>
  <si>
    <t>Kristýna Psohlavcová</t>
  </si>
  <si>
    <t>50 m/přípravka-hoši/Běh 1, w-0.7</t>
  </si>
  <si>
    <t>Seidl Vincent</t>
  </si>
  <si>
    <t>Šimon Lukáš</t>
  </si>
  <si>
    <t>Lalák Jan</t>
  </si>
  <si>
    <t>Motyčka Tomáš</t>
  </si>
  <si>
    <t>Dvořák Jakub</t>
  </si>
  <si>
    <t>60 m/přípravka-dívky/Běh 1, w+0.3</t>
  </si>
  <si>
    <t>Psohlavcová Kristýna</t>
  </si>
  <si>
    <t>60 m/přípravka-dívky/Běh 2, w-1.4</t>
  </si>
  <si>
    <t>60 m/přípravka-hoši/Běh 1, w-0.2</t>
  </si>
  <si>
    <t>60 m/Ml. žákyně/Běh 1, w-2.3</t>
  </si>
  <si>
    <t>Lupačová Eliška</t>
  </si>
  <si>
    <t>Kymlová Klára</t>
  </si>
  <si>
    <t>st.žně</t>
  </si>
  <si>
    <t>Seidlová Leila</t>
  </si>
  <si>
    <t>Divišová Kateřina</t>
  </si>
  <si>
    <t>60 m/Ml. žákyně/Běh 2, w-0.9</t>
  </si>
  <si>
    <t>Hlaváčková Šárka</t>
  </si>
  <si>
    <t>Čutková Lucie</t>
  </si>
  <si>
    <t>Hanusová Aneta</t>
  </si>
  <si>
    <t>Frišová Lenka</t>
  </si>
  <si>
    <t>60 m/Ml. žáci/Běh 1, w-1.0</t>
  </si>
  <si>
    <t>Vobecký Antonín</t>
  </si>
  <si>
    <t>Drábek Jakub</t>
  </si>
  <si>
    <t>Vaněk Petr</t>
  </si>
  <si>
    <t>Kolář Marek</t>
  </si>
  <si>
    <t>NVCEL</t>
  </si>
  <si>
    <t>60 m/Ml. žáci/Běh 2, w-0.5</t>
  </si>
  <si>
    <t>Studený Radek</t>
  </si>
  <si>
    <t>Strouhal Jan</t>
  </si>
  <si>
    <t>Uher Jakub</t>
  </si>
  <si>
    <t>Psohlavec Jakub</t>
  </si>
  <si>
    <t>60 m/st.žáci/Běh 1, w-1.5</t>
  </si>
  <si>
    <t>Hlaváček Jan</t>
  </si>
  <si>
    <t>dorost</t>
  </si>
  <si>
    <t>Vachtl Petr</t>
  </si>
  <si>
    <t>Němec Tomáš</t>
  </si>
  <si>
    <t>SOBES</t>
  </si>
  <si>
    <t>Fučík Michal</t>
  </si>
  <si>
    <t>CHYSK</t>
  </si>
  <si>
    <t>Krejča Pavel</t>
  </si>
  <si>
    <t>Starý Jan</t>
  </si>
  <si>
    <t>100 m/přípravka-dívky/Běh 1, w-0.1</t>
  </si>
  <si>
    <t>100 m/přípravka-dívky/Běh 2, w-0.2</t>
  </si>
  <si>
    <t>100 m/přípravka-hoši/Běh 1, w-0.4</t>
  </si>
  <si>
    <t>100 m/Ml. žákyně/Běh 1, w-0.2</t>
  </si>
  <si>
    <t>100 m/Ml. žáci/Běh 1, w-0.0</t>
  </si>
  <si>
    <t>100 m/Ml. žáci/Běh 2, w-0.6</t>
  </si>
  <si>
    <t>100 m/st.žáci/Běh 1, w-0.0</t>
  </si>
  <si>
    <t>200 m/Ml. žákyně/Běh 1, w-0.1</t>
  </si>
  <si>
    <t>200 m/Ml. žákyně/Běh 2, w+0.2</t>
  </si>
  <si>
    <t>Slavíková Magdaléna</t>
  </si>
  <si>
    <t>200 m/Ml. žáci/Běh 1, w-0.0</t>
  </si>
  <si>
    <t>NP</t>
  </si>
  <si>
    <t>200 m/Ml. žáci/Běh 2, w-0.0</t>
  </si>
  <si>
    <t>200 m/Ml. žáci/Běh 3, w-0.0</t>
  </si>
  <si>
    <t>200 m/st.žáci/Běh 1, w+0.1</t>
  </si>
  <si>
    <t>200 m/st.žáci/Běh 2, w+0.5</t>
  </si>
  <si>
    <t>Sprinterský trojboj, přípravka dívky, ročníky 1997-98 (50-60-100m)</t>
  </si>
  <si>
    <t>50m</t>
  </si>
  <si>
    <t>60m</t>
  </si>
  <si>
    <t>100m</t>
  </si>
  <si>
    <t>body celkem</t>
  </si>
  <si>
    <t>Sprinterský trojboj, přípravka dívky, ročníky 1999 a mladší (50-60-100m)</t>
  </si>
  <si>
    <t>Sprinterský trojboj, přípravka hoši, ročníky 1997-98 (50-60-100m)</t>
  </si>
  <si>
    <t>Sprinterský trojboj, přípravka hoši, ročníky 1999 a mladší (50-60-100m)</t>
  </si>
  <si>
    <t>Sprinterský trojboj, Ml.žákyně (60-100-200m)</t>
  </si>
  <si>
    <t>200m</t>
  </si>
  <si>
    <t>Sprinterský trojboj, Ml.žáci (60-100-200m)</t>
  </si>
  <si>
    <t>DNF</t>
  </si>
  <si>
    <t>Sprinterský trojboj, st.žáci (60-100-200m)</t>
  </si>
  <si>
    <t>MS</t>
  </si>
  <si>
    <t>hod kriketovým míčkem/přípravka-dívky</t>
  </si>
  <si>
    <t>hod kriketovým míčkem/přípravka-hoši</t>
  </si>
  <si>
    <t>hod kriketovým míčkem/Ml. Žákyně</t>
  </si>
  <si>
    <t>Habalová Hana</t>
  </si>
  <si>
    <t>hod kriketovým míčkem/Ml. Žáci</t>
  </si>
  <si>
    <t>Klestil Daniel</t>
  </si>
  <si>
    <t>Veselí n.L.</t>
  </si>
  <si>
    <t>vrh koulí 3 kg/Ml. Žákyně</t>
  </si>
  <si>
    <t>vrh koulí 4 kg/st.žáci</t>
  </si>
  <si>
    <t>Dimitrijevič Marko</t>
  </si>
  <si>
    <t>Soběslav</t>
  </si>
  <si>
    <t>oštěp 600g/st.žáci</t>
  </si>
  <si>
    <t>Zápotocký Roman</t>
  </si>
  <si>
    <t>800g</t>
  </si>
  <si>
    <t>Závody proběhly v teplém, slunečném počasí.</t>
  </si>
  <si>
    <t>V rozběhu ml.žákyň na 60m došlo v cíli ke zranění domácí Kateřiny Divišové.</t>
  </si>
  <si>
    <t>Nebyl podán žádný protest.</t>
  </si>
  <si>
    <r>
      <t>Ředitel závodů:</t>
    </r>
    <r>
      <rPr>
        <sz val="10"/>
        <rFont val="Arial CE"/>
        <family val="0"/>
      </rPr>
      <t xml:space="preserve"> Michal Rybák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</si>
</sst>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mm:ss.00"/>
    <numFmt numFmtId="166" formatCode="m:ss.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 shrinkToFi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166" fontId="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left"/>
    </xf>
    <xf numFmtId="2" fontId="8" fillId="0" borderId="0" xfId="0" applyNumberFormat="1" applyFont="1" applyFill="1" applyAlignment="1">
      <alignment horizontal="center" vertical="top" wrapText="1"/>
    </xf>
    <xf numFmtId="0" fontId="0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center" shrinkToFit="1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right" vertical="top" wrapText="1"/>
    </xf>
    <xf numFmtId="49" fontId="0" fillId="0" borderId="0" xfId="20" applyNumberFormat="1" applyFont="1" applyBorder="1" applyAlignment="1">
      <alignment horizontal="left"/>
      <protection/>
    </xf>
    <xf numFmtId="1" fontId="8" fillId="0" borderId="0" xfId="20" applyNumberFormat="1" applyFont="1" applyBorder="1" applyAlignment="1">
      <alignment horizontal="center" vertical="top" wrapText="1"/>
      <protection/>
    </xf>
    <xf numFmtId="49" fontId="0" fillId="0" borderId="0" xfId="20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4"/>
  <sheetViews>
    <sheetView tabSelected="1" zoomScale="75" zoomScaleNormal="75" workbookViewId="0" topLeftCell="A1">
      <selection activeCell="I265" sqref="I265"/>
    </sheetView>
  </sheetViews>
  <sheetFormatPr defaultColWidth="9.00390625" defaultRowHeight="12.75"/>
  <cols>
    <col min="1" max="1" width="5.125" style="0" customWidth="1"/>
    <col min="2" max="2" width="20.75390625" style="0" customWidth="1"/>
    <col min="3" max="3" width="8.75390625" style="0" customWidth="1"/>
    <col min="4" max="4" width="10.875" style="0" bestFit="1" customWidth="1"/>
    <col min="5" max="5" width="8.75390625" style="131" customWidth="1"/>
    <col min="6" max="6" width="8.75390625" style="0" customWidth="1"/>
    <col min="7" max="7" width="8.75390625" style="4" customWidth="1"/>
    <col min="8" max="8" width="8.75390625" style="5" customWidth="1"/>
    <col min="9" max="10" width="8.75390625" style="0" customWidth="1"/>
    <col min="11" max="11" width="8.75390625" style="130" customWidth="1"/>
  </cols>
  <sheetData>
    <row r="1" spans="2:8" s="1" customFormat="1" ht="12.75">
      <c r="B1" s="2" t="s">
        <v>0</v>
      </c>
      <c r="E1" s="3"/>
      <c r="G1" s="4"/>
      <c r="H1" s="5"/>
    </row>
    <row r="2" spans="2:8" s="1" customFormat="1" ht="12.75">
      <c r="B2" s="2" t="s">
        <v>1</v>
      </c>
      <c r="E2" s="3"/>
      <c r="G2" s="4"/>
      <c r="H2" s="5"/>
    </row>
    <row r="3" spans="2:8" s="1" customFormat="1" ht="12.75">
      <c r="B3" s="2" t="s">
        <v>2</v>
      </c>
      <c r="E3" s="3"/>
      <c r="G3" s="4"/>
      <c r="H3" s="5"/>
    </row>
    <row r="4" spans="2:8" s="1" customFormat="1" ht="12.75">
      <c r="B4" s="2" t="s">
        <v>3</v>
      </c>
      <c r="E4" s="3"/>
      <c r="G4" s="4"/>
      <c r="H4" s="5"/>
    </row>
    <row r="5" spans="5:8" s="1" customFormat="1" ht="12.75">
      <c r="E5" s="3"/>
      <c r="G5" s="4"/>
      <c r="H5" s="5"/>
    </row>
    <row r="6" spans="4:8" s="6" customFormat="1" ht="12.75">
      <c r="D6" s="7"/>
      <c r="E6" s="8"/>
      <c r="G6" s="4"/>
      <c r="H6" s="5"/>
    </row>
    <row r="7" spans="1:8" s="15" customFormat="1" ht="15">
      <c r="A7" s="9"/>
      <c r="B7" s="10" t="s">
        <v>4</v>
      </c>
      <c r="C7" s="9"/>
      <c r="D7" s="11"/>
      <c r="E7" s="12"/>
      <c r="F7" s="9"/>
      <c r="G7" s="13"/>
      <c r="H7" s="14"/>
    </row>
    <row r="8" spans="1:7" s="19" customFormat="1" ht="12.75">
      <c r="A8" s="16" t="s">
        <v>5</v>
      </c>
      <c r="B8" s="16" t="s">
        <v>6</v>
      </c>
      <c r="C8" s="17" t="s">
        <v>7</v>
      </c>
      <c r="D8" s="18" t="s">
        <v>8</v>
      </c>
      <c r="E8" s="16" t="s">
        <v>9</v>
      </c>
      <c r="F8" s="16" t="s">
        <v>10</v>
      </c>
      <c r="G8" s="16" t="s">
        <v>11</v>
      </c>
    </row>
    <row r="9" spans="1:7" s="25" customFormat="1" ht="12.75">
      <c r="A9" s="16">
        <v>1</v>
      </c>
      <c r="B9" s="20" t="s">
        <v>12</v>
      </c>
      <c r="C9" s="21">
        <v>1997</v>
      </c>
      <c r="D9" s="21" t="s">
        <v>13</v>
      </c>
      <c r="E9" s="22">
        <v>8.62</v>
      </c>
      <c r="F9" s="23">
        <f>TRUNC(66.6475*(POWER(11-E9,1.81)))</f>
        <v>320</v>
      </c>
      <c r="G9" s="24"/>
    </row>
    <row r="10" spans="1:7" s="25" customFormat="1" ht="12.75">
      <c r="A10" s="16">
        <v>2</v>
      </c>
      <c r="B10" s="26" t="s">
        <v>14</v>
      </c>
      <c r="C10" s="21">
        <v>1997</v>
      </c>
      <c r="D10" s="21" t="s">
        <v>15</v>
      </c>
      <c r="E10" s="22">
        <v>9.07</v>
      </c>
      <c r="F10" s="23">
        <f>TRUNC(66.6475*(POWER(11-E10,1.81)))</f>
        <v>219</v>
      </c>
      <c r="G10" s="24"/>
    </row>
    <row r="11" spans="1:7" s="25" customFormat="1" ht="12.75">
      <c r="A11" s="16">
        <v>3</v>
      </c>
      <c r="B11" s="20" t="s">
        <v>16</v>
      </c>
      <c r="C11" s="21">
        <v>1999</v>
      </c>
      <c r="D11" s="27" t="s">
        <v>17</v>
      </c>
      <c r="E11" s="22">
        <v>9.55</v>
      </c>
      <c r="F11" s="23">
        <f>TRUNC(66.6475*(POWER(11-E11,1.81)))</f>
        <v>130</v>
      </c>
      <c r="G11" s="24"/>
    </row>
    <row r="12" spans="1:7" s="25" customFormat="1" ht="12.75">
      <c r="A12" s="16">
        <v>4</v>
      </c>
      <c r="B12" s="20" t="s">
        <v>18</v>
      </c>
      <c r="C12" s="21">
        <v>1999</v>
      </c>
      <c r="D12" s="27" t="s">
        <v>17</v>
      </c>
      <c r="E12" s="22">
        <v>9.57</v>
      </c>
      <c r="F12" s="23">
        <f>TRUNC(66.6475*(POWER(11-E12,1.81)))</f>
        <v>127</v>
      </c>
      <c r="G12" s="24"/>
    </row>
    <row r="13" spans="1:7" s="25" customFormat="1" ht="12.75">
      <c r="A13" s="19"/>
      <c r="B13" s="19"/>
      <c r="C13" s="28"/>
      <c r="D13" s="18"/>
      <c r="E13" s="19"/>
      <c r="F13" s="23"/>
      <c r="G13" s="24"/>
    </row>
    <row r="14" spans="1:7" s="15" customFormat="1" ht="15">
      <c r="A14" s="9"/>
      <c r="B14" s="10" t="s">
        <v>19</v>
      </c>
      <c r="C14" s="11"/>
      <c r="D14" s="12"/>
      <c r="E14" s="9"/>
      <c r="F14" s="29"/>
      <c r="G14" s="14"/>
    </row>
    <row r="15" spans="1:7" s="19" customFormat="1" ht="12.75">
      <c r="A15" s="16" t="s">
        <v>5</v>
      </c>
      <c r="B15" s="16" t="s">
        <v>6</v>
      </c>
      <c r="C15" s="17" t="s">
        <v>7</v>
      </c>
      <c r="D15" s="18" t="s">
        <v>8</v>
      </c>
      <c r="E15" s="16" t="s">
        <v>9</v>
      </c>
      <c r="F15" s="16" t="s">
        <v>10</v>
      </c>
      <c r="G15" s="16" t="s">
        <v>11</v>
      </c>
    </row>
    <row r="16" spans="1:7" s="25" customFormat="1" ht="12.75">
      <c r="A16" s="16">
        <v>1</v>
      </c>
      <c r="B16" s="20" t="s">
        <v>20</v>
      </c>
      <c r="C16" s="21">
        <v>1997</v>
      </c>
      <c r="D16" s="21" t="s">
        <v>13</v>
      </c>
      <c r="E16" s="22">
        <v>8.32</v>
      </c>
      <c r="F16" s="23">
        <f>TRUNC(66.6475*(POWER(11-E16,1.81)))</f>
        <v>396</v>
      </c>
      <c r="G16" s="24"/>
    </row>
    <row r="17" spans="1:7" s="25" customFormat="1" ht="12.75">
      <c r="A17" s="16">
        <v>2</v>
      </c>
      <c r="B17" s="30" t="s">
        <v>21</v>
      </c>
      <c r="C17" s="27">
        <v>1997</v>
      </c>
      <c r="D17" s="27" t="s">
        <v>13</v>
      </c>
      <c r="E17" s="22">
        <v>8.76</v>
      </c>
      <c r="F17" s="23">
        <f>TRUNC(66.6475*(POWER(11-E17,1.81)))</f>
        <v>286</v>
      </c>
      <c r="G17" s="24"/>
    </row>
    <row r="18" spans="1:7" s="25" customFormat="1" ht="12.75">
      <c r="A18" s="16">
        <v>3</v>
      </c>
      <c r="B18" s="20" t="s">
        <v>22</v>
      </c>
      <c r="C18" s="21">
        <v>2002</v>
      </c>
      <c r="D18" s="27" t="s">
        <v>17</v>
      </c>
      <c r="E18" s="22">
        <v>14.39</v>
      </c>
      <c r="F18" s="23">
        <v>1</v>
      </c>
      <c r="G18" s="24"/>
    </row>
    <row r="19" spans="3:7" s="6" customFormat="1" ht="12.75">
      <c r="C19" s="7"/>
      <c r="D19" s="8"/>
      <c r="E19" s="25"/>
      <c r="F19" s="16"/>
      <c r="G19" s="5"/>
    </row>
    <row r="20" spans="2:8" s="31" customFormat="1" ht="15">
      <c r="B20" s="32" t="s">
        <v>23</v>
      </c>
      <c r="D20" s="33"/>
      <c r="E20" s="34"/>
      <c r="F20" s="34"/>
      <c r="G20" s="34"/>
      <c r="H20" s="34"/>
    </row>
    <row r="21" spans="1:7" s="19" customFormat="1" ht="12.75">
      <c r="A21" s="16" t="s">
        <v>5</v>
      </c>
      <c r="B21" s="16" t="s">
        <v>6</v>
      </c>
      <c r="C21" s="17" t="s">
        <v>7</v>
      </c>
      <c r="D21" s="18" t="s">
        <v>8</v>
      </c>
      <c r="E21" s="16" t="s">
        <v>9</v>
      </c>
      <c r="F21" s="16" t="s">
        <v>10</v>
      </c>
      <c r="G21" s="16" t="s">
        <v>11</v>
      </c>
    </row>
    <row r="22" spans="1:7" s="6" customFormat="1" ht="12.75">
      <c r="A22" s="4">
        <v>1</v>
      </c>
      <c r="B22" s="35" t="s">
        <v>24</v>
      </c>
      <c r="C22" s="36">
        <v>1997</v>
      </c>
      <c r="D22" s="37" t="s">
        <v>13</v>
      </c>
      <c r="E22" s="38">
        <v>8.22</v>
      </c>
      <c r="F22" s="4">
        <f>TRUNC(72.7291*(POWER(10-E22,1.81)))</f>
        <v>206</v>
      </c>
      <c r="G22" s="5"/>
    </row>
    <row r="23" spans="1:7" s="6" customFormat="1" ht="12.75">
      <c r="A23" s="4">
        <v>2</v>
      </c>
      <c r="B23" s="35" t="s">
        <v>25</v>
      </c>
      <c r="C23" s="36">
        <v>1999</v>
      </c>
      <c r="D23" s="37" t="s">
        <v>13</v>
      </c>
      <c r="E23" s="38">
        <v>8.38</v>
      </c>
      <c r="F23" s="4">
        <f>TRUNC(72.7291*(POWER(10-E23,1.81)))</f>
        <v>174</v>
      </c>
      <c r="G23" s="5"/>
    </row>
    <row r="24" spans="1:7" s="6" customFormat="1" ht="12.75">
      <c r="A24" s="4">
        <v>3</v>
      </c>
      <c r="B24" s="39" t="s">
        <v>26</v>
      </c>
      <c r="C24" s="40">
        <v>1998</v>
      </c>
      <c r="D24" s="37" t="s">
        <v>13</v>
      </c>
      <c r="E24" s="38">
        <v>8.7</v>
      </c>
      <c r="F24" s="4">
        <f>TRUNC(72.7291*(POWER(10-E24,1.81)))</f>
        <v>116</v>
      </c>
      <c r="G24" s="5"/>
    </row>
    <row r="25" spans="1:7" s="6" customFormat="1" ht="12.75">
      <c r="A25" s="4">
        <v>4</v>
      </c>
      <c r="B25" s="35" t="s">
        <v>27</v>
      </c>
      <c r="C25" s="40">
        <v>1999</v>
      </c>
      <c r="D25" s="37" t="s">
        <v>13</v>
      </c>
      <c r="E25" s="38">
        <v>8.76</v>
      </c>
      <c r="F25" s="4">
        <f>TRUNC(72.7291*(POWER(10-E25,1.81)))</f>
        <v>107</v>
      </c>
      <c r="G25" s="5"/>
    </row>
    <row r="26" spans="1:7" s="6" customFormat="1" ht="12.75">
      <c r="A26" s="4">
        <v>5</v>
      </c>
      <c r="B26" s="35" t="s">
        <v>28</v>
      </c>
      <c r="C26" s="36">
        <v>1997</v>
      </c>
      <c r="D26" s="37" t="s">
        <v>15</v>
      </c>
      <c r="E26" s="38">
        <v>8.84</v>
      </c>
      <c r="F26" s="4">
        <f>TRUNC(72.7291*(POWER(10-E26,1.81)))</f>
        <v>95</v>
      </c>
      <c r="G26" s="5"/>
    </row>
    <row r="27" spans="1:8" s="25" customFormat="1" ht="12.75">
      <c r="A27" s="19"/>
      <c r="B27" s="19"/>
      <c r="C27" s="19"/>
      <c r="D27" s="28"/>
      <c r="E27" s="18"/>
      <c r="F27" s="19"/>
      <c r="G27" s="23"/>
      <c r="H27" s="24"/>
    </row>
    <row r="28" spans="3:7" s="6" customFormat="1" ht="12.75">
      <c r="C28" s="7"/>
      <c r="D28" s="8"/>
      <c r="E28" s="25"/>
      <c r="F28" s="16"/>
      <c r="G28" s="5"/>
    </row>
    <row r="29" spans="1:7" s="15" customFormat="1" ht="15">
      <c r="A29" s="9"/>
      <c r="B29" s="10" t="s">
        <v>29</v>
      </c>
      <c r="C29" s="11"/>
      <c r="D29" s="12"/>
      <c r="E29" s="9"/>
      <c r="F29" s="13"/>
      <c r="G29" s="14"/>
    </row>
    <row r="30" spans="1:7" s="19" customFormat="1" ht="12.75">
      <c r="A30" s="16" t="s">
        <v>5</v>
      </c>
      <c r="B30" s="16" t="s">
        <v>6</v>
      </c>
      <c r="C30" s="17" t="s">
        <v>7</v>
      </c>
      <c r="D30" s="18" t="s">
        <v>8</v>
      </c>
      <c r="E30" s="16" t="s">
        <v>9</v>
      </c>
      <c r="F30" s="16" t="s">
        <v>10</v>
      </c>
      <c r="G30" s="16" t="s">
        <v>11</v>
      </c>
    </row>
    <row r="31" spans="1:7" s="25" customFormat="1" ht="12.75">
      <c r="A31" s="16">
        <v>1</v>
      </c>
      <c r="B31" s="20" t="s">
        <v>20</v>
      </c>
      <c r="C31" s="21">
        <v>1997</v>
      </c>
      <c r="D31" s="21" t="s">
        <v>13</v>
      </c>
      <c r="E31" s="22">
        <v>9.71</v>
      </c>
      <c r="F31" s="23">
        <f>TRUNC(46.0849*(POWER(13-E31,1.81)))</f>
        <v>397</v>
      </c>
      <c r="G31" s="24"/>
    </row>
    <row r="32" spans="1:7" s="25" customFormat="1" ht="12.75">
      <c r="A32" s="16">
        <v>2</v>
      </c>
      <c r="B32" s="30" t="s">
        <v>21</v>
      </c>
      <c r="C32" s="27">
        <v>1997</v>
      </c>
      <c r="D32" s="27" t="s">
        <v>13</v>
      </c>
      <c r="E32" s="22">
        <v>10.34</v>
      </c>
      <c r="F32" s="23">
        <f>TRUNC(46.0849*(POWER(13-E32,1.81)))</f>
        <v>270</v>
      </c>
      <c r="G32" s="24"/>
    </row>
    <row r="33" spans="1:7" s="25" customFormat="1" ht="12.75">
      <c r="A33" s="16">
        <v>3</v>
      </c>
      <c r="B33" s="20" t="s">
        <v>18</v>
      </c>
      <c r="C33" s="21">
        <v>1999</v>
      </c>
      <c r="D33" s="27" t="s">
        <v>17</v>
      </c>
      <c r="E33" s="22">
        <v>11.62</v>
      </c>
      <c r="F33" s="23">
        <f>TRUNC(46.0849*(POWER(13-E33,1.81)))</f>
        <v>82</v>
      </c>
      <c r="G33" s="24"/>
    </row>
    <row r="34" spans="1:7" s="25" customFormat="1" ht="12.75">
      <c r="A34" s="16">
        <v>4</v>
      </c>
      <c r="B34" s="20" t="s">
        <v>30</v>
      </c>
      <c r="C34" s="21">
        <v>2002</v>
      </c>
      <c r="D34" s="21" t="s">
        <v>17</v>
      </c>
      <c r="E34" s="22">
        <v>17.6</v>
      </c>
      <c r="F34" s="23">
        <v>1</v>
      </c>
      <c r="G34" s="24"/>
    </row>
    <row r="35" spans="1:7" s="25" customFormat="1" ht="12.75">
      <c r="A35" s="16"/>
      <c r="B35" s="30"/>
      <c r="C35" s="27"/>
      <c r="D35" s="27"/>
      <c r="E35" s="22"/>
      <c r="F35" s="23"/>
      <c r="G35" s="24"/>
    </row>
    <row r="36" spans="1:7" s="15" customFormat="1" ht="15">
      <c r="A36" s="9"/>
      <c r="B36" s="10" t="s">
        <v>31</v>
      </c>
      <c r="C36" s="11"/>
      <c r="D36" s="12"/>
      <c r="E36" s="9"/>
      <c r="F36" s="29"/>
      <c r="G36" s="14"/>
    </row>
    <row r="37" spans="1:7" s="19" customFormat="1" ht="12.75">
      <c r="A37" s="16" t="s">
        <v>5</v>
      </c>
      <c r="B37" s="16" t="s">
        <v>6</v>
      </c>
      <c r="C37" s="17" t="s">
        <v>7</v>
      </c>
      <c r="D37" s="18" t="s">
        <v>8</v>
      </c>
      <c r="E37" s="16" t="s">
        <v>9</v>
      </c>
      <c r="F37" s="16" t="s">
        <v>10</v>
      </c>
      <c r="G37" s="16" t="s">
        <v>11</v>
      </c>
    </row>
    <row r="38" spans="1:7" s="25" customFormat="1" ht="12.75">
      <c r="A38" s="16">
        <v>1</v>
      </c>
      <c r="B38" s="20" t="s">
        <v>12</v>
      </c>
      <c r="C38" s="21">
        <v>1997</v>
      </c>
      <c r="D38" s="21" t="s">
        <v>13</v>
      </c>
      <c r="E38" s="22">
        <v>10.12</v>
      </c>
      <c r="F38" s="23">
        <f>TRUNC(46.0849*(POWER(13-E38,1.81)))</f>
        <v>312</v>
      </c>
      <c r="G38" s="24"/>
    </row>
    <row r="39" spans="1:7" s="25" customFormat="1" ht="12.75">
      <c r="A39" s="16">
        <v>2</v>
      </c>
      <c r="B39" s="26" t="s">
        <v>14</v>
      </c>
      <c r="C39" s="21">
        <v>1997</v>
      </c>
      <c r="D39" s="21" t="s">
        <v>15</v>
      </c>
      <c r="E39" s="22">
        <v>10.75</v>
      </c>
      <c r="F39" s="23">
        <f>TRUNC(46.0849*(POWER(13-E39,1.81)))</f>
        <v>199</v>
      </c>
      <c r="G39" s="24"/>
    </row>
    <row r="40" spans="1:7" s="25" customFormat="1" ht="12.75">
      <c r="A40" s="16">
        <v>3</v>
      </c>
      <c r="B40" s="20" t="s">
        <v>16</v>
      </c>
      <c r="C40" s="21">
        <v>1999</v>
      </c>
      <c r="D40" s="27" t="s">
        <v>17</v>
      </c>
      <c r="E40" s="22">
        <v>11.85</v>
      </c>
      <c r="F40" s="23">
        <f>TRUNC(46.0849*(POWER(13-E40,1.81)))</f>
        <v>59</v>
      </c>
      <c r="G40" s="24"/>
    </row>
    <row r="41" spans="2:7" s="6" customFormat="1" ht="12.75">
      <c r="B41" s="39"/>
      <c r="C41" s="40"/>
      <c r="D41" s="37"/>
      <c r="E41" s="40"/>
      <c r="F41" s="4"/>
      <c r="G41" s="5"/>
    </row>
    <row r="42" spans="2:7" s="31" customFormat="1" ht="15">
      <c r="B42" s="32" t="s">
        <v>32</v>
      </c>
      <c r="C42" s="33"/>
      <c r="D42" s="34"/>
      <c r="E42" s="34"/>
      <c r="F42" s="29"/>
      <c r="G42" s="34"/>
    </row>
    <row r="43" spans="1:7" s="19" customFormat="1" ht="12.75">
      <c r="A43" s="16" t="s">
        <v>5</v>
      </c>
      <c r="B43" s="16" t="s">
        <v>6</v>
      </c>
      <c r="C43" s="17" t="s">
        <v>7</v>
      </c>
      <c r="D43" s="18" t="s">
        <v>8</v>
      </c>
      <c r="E43" s="16" t="s">
        <v>9</v>
      </c>
      <c r="F43" s="16" t="s">
        <v>10</v>
      </c>
      <c r="G43" s="16" t="s">
        <v>11</v>
      </c>
    </row>
    <row r="44" spans="1:7" s="6" customFormat="1" ht="12.75">
      <c r="A44" s="4">
        <v>1</v>
      </c>
      <c r="B44" s="35" t="s">
        <v>24</v>
      </c>
      <c r="C44" s="36">
        <v>1997</v>
      </c>
      <c r="D44" s="37" t="s">
        <v>13</v>
      </c>
      <c r="E44" s="38">
        <v>9.76</v>
      </c>
      <c r="F44" s="4">
        <f>TRUNC(58.015*(POWER(11.5-E44,1.81)))</f>
        <v>158</v>
      </c>
      <c r="G44" s="5"/>
    </row>
    <row r="45" spans="1:7" s="6" customFormat="1" ht="12.75">
      <c r="A45" s="4">
        <v>2</v>
      </c>
      <c r="B45" s="35" t="s">
        <v>25</v>
      </c>
      <c r="C45" s="36">
        <v>1999</v>
      </c>
      <c r="D45" s="37" t="s">
        <v>13</v>
      </c>
      <c r="E45" s="38">
        <v>9.84</v>
      </c>
      <c r="F45" s="4">
        <f>TRUNC(58.015*(POWER(11.5-E45,1.81)))</f>
        <v>145</v>
      </c>
      <c r="G45" s="5"/>
    </row>
    <row r="46" spans="1:7" s="6" customFormat="1" ht="12.75">
      <c r="A46" s="4">
        <v>3</v>
      </c>
      <c r="B46" s="39" t="s">
        <v>26</v>
      </c>
      <c r="C46" s="40">
        <v>1998</v>
      </c>
      <c r="D46" s="37" t="s">
        <v>13</v>
      </c>
      <c r="E46" s="38">
        <v>10.3</v>
      </c>
      <c r="F46" s="4">
        <f>TRUNC(58.015*(POWER(11.5-E46,1.81)))</f>
        <v>80</v>
      </c>
      <c r="G46" s="5"/>
    </row>
    <row r="47" spans="1:7" s="6" customFormat="1" ht="12.75">
      <c r="A47" s="4">
        <v>4</v>
      </c>
      <c r="B47" s="35" t="s">
        <v>27</v>
      </c>
      <c r="C47" s="40">
        <v>1999</v>
      </c>
      <c r="D47" s="37" t="s">
        <v>13</v>
      </c>
      <c r="E47" s="38">
        <v>10.42</v>
      </c>
      <c r="F47" s="4">
        <f>TRUNC(58.015*(POWER(11.5-E47,1.81)))</f>
        <v>66</v>
      </c>
      <c r="G47" s="5"/>
    </row>
    <row r="48" spans="1:7" s="6" customFormat="1" ht="12.75">
      <c r="A48" s="4">
        <v>5</v>
      </c>
      <c r="B48" s="35" t="s">
        <v>28</v>
      </c>
      <c r="C48" s="36">
        <v>1997</v>
      </c>
      <c r="D48" s="37" t="s">
        <v>15</v>
      </c>
      <c r="E48" s="38">
        <v>10.44</v>
      </c>
      <c r="F48" s="4">
        <f>TRUNC(58.015*(POWER(11.5-E48,1.81)))</f>
        <v>64</v>
      </c>
      <c r="G48" s="5"/>
    </row>
    <row r="49" spans="4:8" s="6" customFormat="1" ht="12.75">
      <c r="D49" s="7"/>
      <c r="E49" s="8"/>
      <c r="G49" s="4"/>
      <c r="H49" s="5"/>
    </row>
    <row r="50" spans="1:8" s="15" customFormat="1" ht="15">
      <c r="A50" s="9"/>
      <c r="B50" s="10" t="s">
        <v>33</v>
      </c>
      <c r="C50" s="9"/>
      <c r="D50" s="11"/>
      <c r="E50" s="12"/>
      <c r="F50" s="9"/>
      <c r="G50" s="13"/>
      <c r="H50" s="14"/>
    </row>
    <row r="51" spans="1:7" s="19" customFormat="1" ht="12.75">
      <c r="A51" s="16" t="s">
        <v>5</v>
      </c>
      <c r="B51" s="16" t="s">
        <v>6</v>
      </c>
      <c r="C51" s="17" t="s">
        <v>7</v>
      </c>
      <c r="D51" s="18" t="s">
        <v>8</v>
      </c>
      <c r="E51" s="16" t="s">
        <v>9</v>
      </c>
      <c r="F51" s="16" t="s">
        <v>10</v>
      </c>
      <c r="G51" s="16" t="s">
        <v>11</v>
      </c>
    </row>
    <row r="52" spans="1:7" s="25" customFormat="1" ht="12.75">
      <c r="A52" s="16">
        <v>1</v>
      </c>
      <c r="B52" s="20" t="s">
        <v>34</v>
      </c>
      <c r="C52" s="21">
        <v>1995</v>
      </c>
      <c r="D52" s="21" t="s">
        <v>13</v>
      </c>
      <c r="E52" s="22">
        <v>9.18</v>
      </c>
      <c r="F52" s="23">
        <f>TRUNC(46.0849*(POWER(13-E52,1.81)))</f>
        <v>521</v>
      </c>
      <c r="G52" s="24"/>
    </row>
    <row r="53" spans="1:7" s="25" customFormat="1" ht="12.75">
      <c r="A53" s="16">
        <v>2</v>
      </c>
      <c r="B53" s="20" t="s">
        <v>35</v>
      </c>
      <c r="C53" s="21">
        <v>1994</v>
      </c>
      <c r="D53" s="21" t="s">
        <v>15</v>
      </c>
      <c r="E53" s="22">
        <v>9.54</v>
      </c>
      <c r="F53" s="23">
        <f>TRUNC(46.0849*(POWER(13-E53,1.81)))</f>
        <v>435</v>
      </c>
      <c r="G53" s="16" t="s">
        <v>36</v>
      </c>
    </row>
    <row r="54" spans="1:7" s="25" customFormat="1" ht="12.75">
      <c r="A54" s="16">
        <v>3</v>
      </c>
      <c r="B54" s="26" t="s">
        <v>37</v>
      </c>
      <c r="C54" s="21">
        <v>1995</v>
      </c>
      <c r="D54" s="21" t="s">
        <v>13</v>
      </c>
      <c r="E54" s="22">
        <v>9.61</v>
      </c>
      <c r="F54" s="23">
        <f>TRUNC(46.0849*(POWER(13-E54,1.81)))</f>
        <v>419</v>
      </c>
      <c r="G54" s="24"/>
    </row>
    <row r="55" spans="1:7" s="25" customFormat="1" ht="12.75">
      <c r="A55" s="16">
        <v>4</v>
      </c>
      <c r="B55" s="20" t="s">
        <v>38</v>
      </c>
      <c r="C55" s="21">
        <v>1995</v>
      </c>
      <c r="D55" s="21" t="s">
        <v>15</v>
      </c>
      <c r="E55" s="22">
        <v>21.46</v>
      </c>
      <c r="F55" s="23">
        <v>1</v>
      </c>
      <c r="G55" s="24"/>
    </row>
    <row r="56" spans="1:11" s="25" customFormat="1" ht="12.75">
      <c r="A56" s="19"/>
      <c r="B56" s="19"/>
      <c r="C56" s="28"/>
      <c r="D56" s="18"/>
      <c r="E56" s="19"/>
      <c r="F56" s="23"/>
      <c r="G56" s="24"/>
      <c r="K56" s="16"/>
    </row>
    <row r="57" spans="1:11" s="15" customFormat="1" ht="15">
      <c r="A57" s="9"/>
      <c r="B57" s="10" t="s">
        <v>39</v>
      </c>
      <c r="C57" s="11"/>
      <c r="D57" s="12"/>
      <c r="E57" s="9"/>
      <c r="F57" s="29"/>
      <c r="G57" s="14"/>
      <c r="K57" s="13"/>
    </row>
    <row r="58" spans="1:11" s="19" customFormat="1" ht="12.75">
      <c r="A58" s="16" t="s">
        <v>5</v>
      </c>
      <c r="B58" s="16" t="s">
        <v>6</v>
      </c>
      <c r="C58" s="17" t="s">
        <v>7</v>
      </c>
      <c r="D58" s="18" t="s">
        <v>8</v>
      </c>
      <c r="E58" s="16" t="s">
        <v>9</v>
      </c>
      <c r="F58" s="16" t="s">
        <v>10</v>
      </c>
      <c r="G58" s="16" t="s">
        <v>11</v>
      </c>
      <c r="K58" s="16"/>
    </row>
    <row r="59" spans="1:11" s="25" customFormat="1" ht="12.75">
      <c r="A59" s="16">
        <v>1</v>
      </c>
      <c r="B59" s="30" t="s">
        <v>40</v>
      </c>
      <c r="C59" s="27">
        <v>1995</v>
      </c>
      <c r="D59" s="27" t="s">
        <v>13</v>
      </c>
      <c r="E59" s="22">
        <v>8.38</v>
      </c>
      <c r="F59" s="23">
        <f>TRUNC(46.0849*(POWER(13-E59,1.81)))</f>
        <v>735</v>
      </c>
      <c r="G59" s="24"/>
      <c r="K59" s="16"/>
    </row>
    <row r="60" spans="1:11" s="25" customFormat="1" ht="12.75">
      <c r="A60" s="16">
        <v>2</v>
      </c>
      <c r="B60" s="30" t="s">
        <v>41</v>
      </c>
      <c r="C60" s="27">
        <v>1996</v>
      </c>
      <c r="D60" s="27" t="s">
        <v>17</v>
      </c>
      <c r="E60" s="22">
        <v>9.37</v>
      </c>
      <c r="F60" s="23">
        <f>TRUNC(46.0849*(POWER(13-E60,1.81)))</f>
        <v>475</v>
      </c>
      <c r="G60" s="24"/>
      <c r="K60" s="16"/>
    </row>
    <row r="61" spans="1:11" s="25" customFormat="1" ht="12.75">
      <c r="A61" s="16">
        <v>3</v>
      </c>
      <c r="B61" s="20" t="s">
        <v>42</v>
      </c>
      <c r="C61" s="21">
        <v>1995</v>
      </c>
      <c r="D61" s="21" t="s">
        <v>13</v>
      </c>
      <c r="E61" s="22">
        <v>9.49</v>
      </c>
      <c r="F61" s="23">
        <f>TRUNC(46.0849*(POWER(13-E61,1.81)))</f>
        <v>447</v>
      </c>
      <c r="G61" s="24"/>
      <c r="K61" s="16"/>
    </row>
    <row r="62" spans="1:11" s="25" customFormat="1" ht="12.75">
      <c r="A62" s="16">
        <v>4</v>
      </c>
      <c r="B62" s="20" t="s">
        <v>43</v>
      </c>
      <c r="C62" s="21">
        <v>1995</v>
      </c>
      <c r="D62" s="21" t="s">
        <v>15</v>
      </c>
      <c r="E62" s="22">
        <v>10.03</v>
      </c>
      <c r="F62" s="23">
        <f>TRUNC(46.0849*(POWER(13-E62,1.81)))</f>
        <v>330</v>
      </c>
      <c r="G62" s="24"/>
      <c r="K62" s="16"/>
    </row>
    <row r="63" spans="1:11" s="6" customFormat="1" ht="12.75">
      <c r="A63" s="5"/>
      <c r="B63" s="41"/>
      <c r="C63" s="42"/>
      <c r="D63" s="43"/>
      <c r="E63" s="43"/>
      <c r="F63" s="44"/>
      <c r="G63" s="5"/>
      <c r="H63" s="5"/>
      <c r="K63" s="5"/>
    </row>
    <row r="64" spans="2:11" s="31" customFormat="1" ht="15">
      <c r="B64" s="45" t="s">
        <v>44</v>
      </c>
      <c r="D64" s="33"/>
      <c r="E64" s="34"/>
      <c r="F64" s="34"/>
      <c r="G64" s="34"/>
      <c r="H64" s="34"/>
      <c r="K64" s="34"/>
    </row>
    <row r="65" spans="1:11" s="19" customFormat="1" ht="12.75">
      <c r="A65" s="16" t="s">
        <v>5</v>
      </c>
      <c r="B65" s="16" t="s">
        <v>6</v>
      </c>
      <c r="C65" s="17" t="s">
        <v>7</v>
      </c>
      <c r="D65" s="18" t="s">
        <v>8</v>
      </c>
      <c r="E65" s="16" t="s">
        <v>9</v>
      </c>
      <c r="F65" s="16" t="s">
        <v>10</v>
      </c>
      <c r="G65" s="16" t="s">
        <v>11</v>
      </c>
      <c r="K65" s="16"/>
    </row>
    <row r="66" spans="1:11" s="6" customFormat="1" ht="12.75">
      <c r="A66" s="4">
        <v>1</v>
      </c>
      <c r="B66" s="35" t="s">
        <v>45</v>
      </c>
      <c r="C66" s="36">
        <v>1995</v>
      </c>
      <c r="D66" s="37" t="s">
        <v>13</v>
      </c>
      <c r="E66" s="38">
        <v>8.75</v>
      </c>
      <c r="F66" s="23">
        <f>TRUNC(58.015*(POWER(11.5-E66,1.81)))</f>
        <v>362</v>
      </c>
      <c r="G66" s="5"/>
      <c r="K66" s="5"/>
    </row>
    <row r="67" spans="1:11" s="6" customFormat="1" ht="12.75">
      <c r="A67" s="4">
        <v>2</v>
      </c>
      <c r="B67" s="39" t="s">
        <v>46</v>
      </c>
      <c r="C67" s="40">
        <v>1995</v>
      </c>
      <c r="D67" s="37" t="s">
        <v>13</v>
      </c>
      <c r="E67" s="38">
        <v>8.99</v>
      </c>
      <c r="F67" s="23">
        <f>TRUNC(58.015*(POWER(11.5-E67,1.81)))</f>
        <v>306</v>
      </c>
      <c r="G67" s="5"/>
      <c r="K67" s="5"/>
    </row>
    <row r="68" spans="1:11" s="6" customFormat="1" ht="12.75">
      <c r="A68" s="4">
        <v>3</v>
      </c>
      <c r="B68" s="35" t="s">
        <v>47</v>
      </c>
      <c r="C68" s="36">
        <v>1995</v>
      </c>
      <c r="D68" s="37" t="s">
        <v>15</v>
      </c>
      <c r="E68" s="38">
        <v>9.79</v>
      </c>
      <c r="F68" s="23">
        <f>TRUNC(58.015*(POWER(11.5-E68,1.81)))</f>
        <v>153</v>
      </c>
      <c r="G68" s="5"/>
      <c r="K68" s="5"/>
    </row>
    <row r="69" spans="1:11" s="6" customFormat="1" ht="12.75">
      <c r="A69" s="4">
        <v>4</v>
      </c>
      <c r="B69" s="35" t="s">
        <v>48</v>
      </c>
      <c r="C69" s="40">
        <v>1995</v>
      </c>
      <c r="D69" s="37" t="s">
        <v>49</v>
      </c>
      <c r="E69" s="38">
        <v>9.89</v>
      </c>
      <c r="F69" s="23">
        <f>TRUNC(58.015*(POWER(11.5-E69,1.81)))</f>
        <v>137</v>
      </c>
      <c r="G69" s="5"/>
      <c r="K69" s="5"/>
    </row>
    <row r="70" spans="2:11" s="6" customFormat="1" ht="12.75">
      <c r="B70" s="46"/>
      <c r="C70" s="40"/>
      <c r="D70" s="37"/>
      <c r="E70" s="40"/>
      <c r="F70" s="23"/>
      <c r="G70" s="5"/>
      <c r="K70" s="5"/>
    </row>
    <row r="71" spans="2:11" s="31" customFormat="1" ht="15">
      <c r="B71" s="45" t="s">
        <v>50</v>
      </c>
      <c r="C71" s="33"/>
      <c r="D71" s="34"/>
      <c r="E71" s="34"/>
      <c r="F71" s="47"/>
      <c r="G71" s="34"/>
      <c r="K71" s="34"/>
    </row>
    <row r="72" spans="1:11" s="19" customFormat="1" ht="12.75">
      <c r="A72" s="16" t="s">
        <v>5</v>
      </c>
      <c r="B72" s="16" t="s">
        <v>6</v>
      </c>
      <c r="C72" s="17" t="s">
        <v>7</v>
      </c>
      <c r="D72" s="18" t="s">
        <v>8</v>
      </c>
      <c r="E72" s="16" t="s">
        <v>9</v>
      </c>
      <c r="F72" s="16" t="s">
        <v>10</v>
      </c>
      <c r="G72" s="16" t="s">
        <v>11</v>
      </c>
      <c r="K72" s="16"/>
    </row>
    <row r="73" spans="1:11" s="6" customFormat="1" ht="12.75">
      <c r="A73" s="4">
        <v>1</v>
      </c>
      <c r="B73" s="39" t="s">
        <v>51</v>
      </c>
      <c r="C73" s="40">
        <v>1998</v>
      </c>
      <c r="D73" s="37" t="s">
        <v>49</v>
      </c>
      <c r="E73" s="38">
        <v>9.11</v>
      </c>
      <c r="F73" s="23">
        <f>TRUNC(58.015*(POWER(11.5-E73,1.81)))</f>
        <v>280</v>
      </c>
      <c r="G73" s="5"/>
      <c r="K73" s="5"/>
    </row>
    <row r="74" spans="1:11" s="6" customFormat="1" ht="12.75">
      <c r="A74" s="4">
        <v>2</v>
      </c>
      <c r="B74" s="35" t="s">
        <v>52</v>
      </c>
      <c r="C74" s="36">
        <v>1995</v>
      </c>
      <c r="D74" s="37" t="s">
        <v>49</v>
      </c>
      <c r="E74" s="38">
        <v>9.41</v>
      </c>
      <c r="F74" s="23">
        <f>TRUNC(58.015*(POWER(11.5-E74,1.81)))</f>
        <v>220</v>
      </c>
      <c r="G74" s="5"/>
      <c r="K74" s="5"/>
    </row>
    <row r="75" spans="1:11" s="6" customFormat="1" ht="12.75">
      <c r="A75" s="4">
        <v>3</v>
      </c>
      <c r="B75" s="35" t="s">
        <v>53</v>
      </c>
      <c r="C75" s="36">
        <v>1996</v>
      </c>
      <c r="D75" s="37" t="s">
        <v>13</v>
      </c>
      <c r="E75" s="38">
        <v>9.65</v>
      </c>
      <c r="F75" s="23">
        <f>TRUNC(58.015*(POWER(11.5-E75,1.81)))</f>
        <v>176</v>
      </c>
      <c r="G75" s="5"/>
      <c r="K75" s="5"/>
    </row>
    <row r="76" spans="1:11" s="6" customFormat="1" ht="12.75">
      <c r="A76" s="4">
        <v>4</v>
      </c>
      <c r="B76" s="35" t="s">
        <v>54</v>
      </c>
      <c r="C76" s="36">
        <v>1996</v>
      </c>
      <c r="D76" s="37" t="s">
        <v>17</v>
      </c>
      <c r="E76" s="38">
        <v>9.88</v>
      </c>
      <c r="F76" s="23">
        <f>TRUNC(58.015*(POWER(11.5-E76,1.81)))</f>
        <v>138</v>
      </c>
      <c r="G76" s="5"/>
      <c r="K76" s="5"/>
    </row>
    <row r="77" spans="1:7" s="6" customFormat="1" ht="12.75">
      <c r="A77" s="5"/>
      <c r="B77" s="41"/>
      <c r="C77" s="43"/>
      <c r="D77" s="43"/>
      <c r="E77" s="44"/>
      <c r="F77" s="5"/>
      <c r="G77" s="4"/>
    </row>
    <row r="78" spans="2:7" s="31" customFormat="1" ht="15">
      <c r="B78" s="32" t="s">
        <v>55</v>
      </c>
      <c r="C78" s="33"/>
      <c r="D78" s="34"/>
      <c r="E78" s="34"/>
      <c r="F78" s="34"/>
      <c r="G78" s="29"/>
    </row>
    <row r="79" spans="1:7" s="19" customFormat="1" ht="12.75">
      <c r="A79" s="16" t="s">
        <v>5</v>
      </c>
      <c r="B79" s="16" t="s">
        <v>6</v>
      </c>
      <c r="C79" s="17" t="s">
        <v>7</v>
      </c>
      <c r="D79" s="18" t="s">
        <v>8</v>
      </c>
      <c r="E79" s="16" t="s">
        <v>9</v>
      </c>
      <c r="F79" s="16" t="s">
        <v>10</v>
      </c>
      <c r="G79" s="16" t="s">
        <v>11</v>
      </c>
    </row>
    <row r="80" spans="1:7" s="6" customFormat="1" ht="12.75">
      <c r="A80" s="4">
        <v>1</v>
      </c>
      <c r="B80" s="35" t="s">
        <v>56</v>
      </c>
      <c r="C80" s="40">
        <v>1991</v>
      </c>
      <c r="D80" s="37" t="s">
        <v>13</v>
      </c>
      <c r="E80" s="38">
        <v>7.63</v>
      </c>
      <c r="F80" s="23">
        <f aca="true" t="shared" si="0" ref="F80:F85">TRUNC(58.015*(POWER(11.5-E80,1.81)))</f>
        <v>671</v>
      </c>
      <c r="G80" s="4" t="s">
        <v>57</v>
      </c>
    </row>
    <row r="81" spans="1:7" s="6" customFormat="1" ht="12.75">
      <c r="A81" s="4">
        <v>2</v>
      </c>
      <c r="B81" s="35" t="s">
        <v>58</v>
      </c>
      <c r="C81" s="40">
        <v>1994</v>
      </c>
      <c r="D81" s="37" t="s">
        <v>13</v>
      </c>
      <c r="E81" s="38">
        <v>8.1</v>
      </c>
      <c r="F81" s="23">
        <f t="shared" si="0"/>
        <v>531</v>
      </c>
      <c r="G81" s="4"/>
    </row>
    <row r="82" spans="1:7" s="6" customFormat="1" ht="12.75">
      <c r="A82" s="4">
        <v>3</v>
      </c>
      <c r="B82" s="39" t="s">
        <v>59</v>
      </c>
      <c r="C82" s="40">
        <v>1994</v>
      </c>
      <c r="D82" s="37" t="s">
        <v>60</v>
      </c>
      <c r="E82" s="38">
        <v>8.11</v>
      </c>
      <c r="F82" s="23">
        <f t="shared" si="0"/>
        <v>528</v>
      </c>
      <c r="G82" s="4"/>
    </row>
    <row r="83" spans="1:7" s="6" customFormat="1" ht="12.75">
      <c r="A83" s="4">
        <v>4</v>
      </c>
      <c r="B83" s="35" t="s">
        <v>61</v>
      </c>
      <c r="C83" s="40">
        <v>1993</v>
      </c>
      <c r="D83" s="37" t="s">
        <v>62</v>
      </c>
      <c r="E83" s="38">
        <v>8.13</v>
      </c>
      <c r="F83" s="23">
        <f t="shared" si="0"/>
        <v>523</v>
      </c>
      <c r="G83" s="4"/>
    </row>
    <row r="84" spans="1:7" s="6" customFormat="1" ht="12.75">
      <c r="A84" s="4">
        <v>5</v>
      </c>
      <c r="B84" s="35" t="s">
        <v>63</v>
      </c>
      <c r="C84" s="36">
        <v>1993</v>
      </c>
      <c r="D84" s="37" t="s">
        <v>13</v>
      </c>
      <c r="E84" s="38">
        <v>8.26</v>
      </c>
      <c r="F84" s="23">
        <f t="shared" si="0"/>
        <v>487</v>
      </c>
      <c r="G84" s="4"/>
    </row>
    <row r="85" spans="1:7" s="6" customFormat="1" ht="12.75">
      <c r="A85" s="4">
        <v>6</v>
      </c>
      <c r="B85" s="35" t="s">
        <v>64</v>
      </c>
      <c r="C85" s="36">
        <v>1994</v>
      </c>
      <c r="D85" s="37" t="s">
        <v>49</v>
      </c>
      <c r="E85" s="38">
        <v>9.74</v>
      </c>
      <c r="F85" s="23">
        <f t="shared" si="0"/>
        <v>161</v>
      </c>
      <c r="G85" s="4"/>
    </row>
    <row r="86" spans="1:15" s="25" customFormat="1" ht="12.75">
      <c r="A86" s="16"/>
      <c r="B86" s="26"/>
      <c r="C86" s="21"/>
      <c r="D86" s="21"/>
      <c r="E86" s="22"/>
      <c r="F86" s="16"/>
      <c r="G86" s="24"/>
      <c r="I86" s="20"/>
      <c r="J86" s="21"/>
      <c r="K86" s="20"/>
      <c r="L86" s="21"/>
      <c r="M86" s="21"/>
      <c r="N86" s="22"/>
      <c r="O86" s="16"/>
    </row>
    <row r="87" spans="3:10" s="6" customFormat="1" ht="12.75">
      <c r="C87" s="7"/>
      <c r="D87" s="8"/>
      <c r="E87" s="25"/>
      <c r="F87" s="16"/>
      <c r="G87" s="5"/>
      <c r="J87" s="5"/>
    </row>
    <row r="88" spans="1:10" s="15" customFormat="1" ht="15">
      <c r="A88" s="9"/>
      <c r="B88" s="10" t="s">
        <v>65</v>
      </c>
      <c r="C88" s="11"/>
      <c r="D88" s="12"/>
      <c r="E88" s="9"/>
      <c r="F88" s="13"/>
      <c r="G88" s="14"/>
      <c r="J88" s="14"/>
    </row>
    <row r="89" spans="1:10" s="19" customFormat="1" ht="12.75">
      <c r="A89" s="16" t="s">
        <v>5</v>
      </c>
      <c r="B89" s="16" t="s">
        <v>6</v>
      </c>
      <c r="C89" s="17" t="s">
        <v>7</v>
      </c>
      <c r="D89" s="18" t="s">
        <v>8</v>
      </c>
      <c r="E89" s="16" t="s">
        <v>9</v>
      </c>
      <c r="F89" s="16" t="s">
        <v>10</v>
      </c>
      <c r="G89" s="16" t="s">
        <v>11</v>
      </c>
      <c r="J89" s="16"/>
    </row>
    <row r="90" spans="1:10" s="25" customFormat="1" ht="12.75">
      <c r="A90" s="16">
        <v>1</v>
      </c>
      <c r="B90" s="20" t="s">
        <v>20</v>
      </c>
      <c r="C90" s="21">
        <v>1997</v>
      </c>
      <c r="D90" s="21" t="s">
        <v>13</v>
      </c>
      <c r="E90" s="22">
        <v>15.79</v>
      </c>
      <c r="F90" s="23">
        <f>TRUNC(17.857*(POWER(21-E90,1.81)))</f>
        <v>354</v>
      </c>
      <c r="G90" s="24"/>
      <c r="J90" s="24"/>
    </row>
    <row r="91" spans="1:15" s="25" customFormat="1" ht="12.75">
      <c r="A91" s="16">
        <v>2</v>
      </c>
      <c r="B91" s="20" t="s">
        <v>12</v>
      </c>
      <c r="C91" s="21">
        <v>1997</v>
      </c>
      <c r="D91" s="21" t="s">
        <v>13</v>
      </c>
      <c r="E91" s="22">
        <v>16.22</v>
      </c>
      <c r="F91" s="23">
        <f>TRUNC(17.857*(POWER(21-E91,1.81)))</f>
        <v>303</v>
      </c>
      <c r="G91" s="24"/>
      <c r="I91" s="20"/>
      <c r="J91" s="21"/>
      <c r="K91" s="20"/>
      <c r="L91" s="21"/>
      <c r="M91" s="21"/>
      <c r="N91" s="22"/>
      <c r="O91" s="16"/>
    </row>
    <row r="92" spans="1:10" s="25" customFormat="1" ht="12.75">
      <c r="A92" s="16">
        <v>3</v>
      </c>
      <c r="B92" s="30" t="s">
        <v>21</v>
      </c>
      <c r="C92" s="27">
        <v>1997</v>
      </c>
      <c r="D92" s="27" t="s">
        <v>13</v>
      </c>
      <c r="E92" s="22">
        <v>16.7</v>
      </c>
      <c r="F92" s="23">
        <f>TRUNC(17.857*(POWER(21-E92,1.81)))</f>
        <v>250</v>
      </c>
      <c r="G92" s="24"/>
      <c r="J92" s="24"/>
    </row>
    <row r="93" spans="1:10" s="25" customFormat="1" ht="12.75">
      <c r="A93" s="16">
        <v>4</v>
      </c>
      <c r="B93" s="26" t="s">
        <v>14</v>
      </c>
      <c r="C93" s="21">
        <v>1997</v>
      </c>
      <c r="D93" s="21" t="s">
        <v>15</v>
      </c>
      <c r="E93" s="22">
        <v>17.62</v>
      </c>
      <c r="F93" s="23">
        <f>TRUNC(17.857*(POWER(21-E93,1.81)))</f>
        <v>161</v>
      </c>
      <c r="G93" s="24"/>
      <c r="J93" s="24"/>
    </row>
    <row r="94" spans="4:10" s="1" customFormat="1" ht="12.75">
      <c r="D94" s="3"/>
      <c r="F94" s="23"/>
      <c r="G94" s="5"/>
      <c r="J94" s="4"/>
    </row>
    <row r="95" spans="1:10" s="15" customFormat="1" ht="15">
      <c r="A95" s="9"/>
      <c r="B95" s="10" t="s">
        <v>66</v>
      </c>
      <c r="C95" s="11"/>
      <c r="D95" s="12"/>
      <c r="E95" s="9"/>
      <c r="F95" s="29"/>
      <c r="G95" s="14"/>
      <c r="J95" s="14"/>
    </row>
    <row r="96" spans="1:10" s="19" customFormat="1" ht="12.75">
      <c r="A96" s="16" t="s">
        <v>5</v>
      </c>
      <c r="B96" s="16" t="s">
        <v>6</v>
      </c>
      <c r="C96" s="17" t="s">
        <v>7</v>
      </c>
      <c r="D96" s="18" t="s">
        <v>8</v>
      </c>
      <c r="E96" s="16" t="s">
        <v>9</v>
      </c>
      <c r="F96" s="16" t="s">
        <v>10</v>
      </c>
      <c r="G96" s="16" t="s">
        <v>11</v>
      </c>
      <c r="J96" s="16"/>
    </row>
    <row r="97" spans="1:14" s="25" customFormat="1" ht="12.75">
      <c r="A97" s="16">
        <v>1</v>
      </c>
      <c r="B97" s="20" t="s">
        <v>18</v>
      </c>
      <c r="C97" s="21">
        <v>1999</v>
      </c>
      <c r="D97" s="27" t="s">
        <v>17</v>
      </c>
      <c r="E97" s="22">
        <v>18.93</v>
      </c>
      <c r="F97" s="23">
        <f>TRUNC(17.857*(POWER(21-E97,1.81)))</f>
        <v>66</v>
      </c>
      <c r="G97" s="24"/>
      <c r="I97" s="20"/>
      <c r="J97" s="21"/>
      <c r="K97" s="20"/>
      <c r="L97" s="21"/>
      <c r="M97" s="21"/>
      <c r="N97" s="22"/>
    </row>
    <row r="98" spans="1:15" s="25" customFormat="1" ht="12.75">
      <c r="A98" s="16">
        <v>2</v>
      </c>
      <c r="B98" s="20" t="s">
        <v>16</v>
      </c>
      <c r="C98" s="21">
        <v>1999</v>
      </c>
      <c r="D98" s="27" t="s">
        <v>17</v>
      </c>
      <c r="E98" s="22">
        <v>19.65</v>
      </c>
      <c r="F98" s="23">
        <f>TRUNC(17.857*(POWER(21-E98,1.81)))</f>
        <v>30</v>
      </c>
      <c r="G98" s="24"/>
      <c r="I98" s="20"/>
      <c r="J98" s="21"/>
      <c r="K98" s="20"/>
      <c r="L98" s="21"/>
      <c r="M98" s="21"/>
      <c r="N98" s="22"/>
      <c r="O98" s="16"/>
    </row>
    <row r="99" spans="1:10" s="25" customFormat="1" ht="12.75">
      <c r="A99" s="16">
        <v>3</v>
      </c>
      <c r="B99" s="20" t="s">
        <v>30</v>
      </c>
      <c r="C99" s="21">
        <v>2002</v>
      </c>
      <c r="D99" s="21" t="s">
        <v>17</v>
      </c>
      <c r="E99" s="22">
        <v>30.65</v>
      </c>
      <c r="F99" s="23">
        <v>1</v>
      </c>
      <c r="G99" s="24"/>
      <c r="J99" s="24"/>
    </row>
    <row r="100" spans="2:11" s="6" customFormat="1" ht="12.75">
      <c r="B100" s="39"/>
      <c r="C100" s="40"/>
      <c r="D100" s="37"/>
      <c r="E100" s="40"/>
      <c r="F100" s="4"/>
      <c r="G100" s="5"/>
      <c r="K100" s="5"/>
    </row>
    <row r="101" spans="2:11" s="31" customFormat="1" ht="15">
      <c r="B101" s="32" t="s">
        <v>67</v>
      </c>
      <c r="C101" s="33"/>
      <c r="D101" s="34"/>
      <c r="E101" s="34"/>
      <c r="F101" s="29"/>
      <c r="G101" s="34"/>
      <c r="K101" s="34"/>
    </row>
    <row r="102" spans="1:11" s="19" customFormat="1" ht="12.75">
      <c r="A102" s="16" t="s">
        <v>5</v>
      </c>
      <c r="B102" s="16" t="s">
        <v>6</v>
      </c>
      <c r="C102" s="17" t="s">
        <v>7</v>
      </c>
      <c r="D102" s="18" t="s">
        <v>8</v>
      </c>
      <c r="E102" s="16" t="s">
        <v>9</v>
      </c>
      <c r="F102" s="16" t="s">
        <v>10</v>
      </c>
      <c r="G102" s="16" t="s">
        <v>11</v>
      </c>
      <c r="K102" s="16"/>
    </row>
    <row r="103" spans="1:11" s="6" customFormat="1" ht="12.75">
      <c r="A103" s="4">
        <v>1</v>
      </c>
      <c r="B103" s="35" t="s">
        <v>24</v>
      </c>
      <c r="C103" s="36">
        <v>1997</v>
      </c>
      <c r="D103" s="37" t="s">
        <v>13</v>
      </c>
      <c r="E103" s="38">
        <v>15.93</v>
      </c>
      <c r="F103" s="4">
        <f>TRUNC(25.4347*(POWER(18-E103,1.81)))</f>
        <v>94</v>
      </c>
      <c r="G103" s="5"/>
      <c r="H103" s="48"/>
      <c r="K103" s="5"/>
    </row>
    <row r="104" spans="1:11" s="6" customFormat="1" ht="12.75">
      <c r="A104" s="4">
        <v>2</v>
      </c>
      <c r="B104" s="35" t="s">
        <v>25</v>
      </c>
      <c r="C104" s="36">
        <v>1999</v>
      </c>
      <c r="D104" s="37" t="s">
        <v>13</v>
      </c>
      <c r="E104" s="38">
        <v>16.42</v>
      </c>
      <c r="F104" s="4">
        <f>TRUNC(25.4347*(POWER(18-E104,1.81)))</f>
        <v>58</v>
      </c>
      <c r="G104" s="5"/>
      <c r="H104" s="48"/>
      <c r="K104" s="5"/>
    </row>
    <row r="105" spans="1:11" s="6" customFormat="1" ht="12.75">
      <c r="A105" s="4">
        <v>3</v>
      </c>
      <c r="B105" s="35" t="s">
        <v>28</v>
      </c>
      <c r="C105" s="36">
        <v>1997</v>
      </c>
      <c r="D105" s="37" t="s">
        <v>15</v>
      </c>
      <c r="E105" s="38">
        <v>17.19</v>
      </c>
      <c r="F105" s="4">
        <f>TRUNC(25.4347*(POWER(18-E105,1.81)))</f>
        <v>17</v>
      </c>
      <c r="G105" s="5"/>
      <c r="H105" s="48"/>
      <c r="K105" s="5"/>
    </row>
    <row r="106" spans="1:11" s="6" customFormat="1" ht="12.75">
      <c r="A106" s="4">
        <v>4</v>
      </c>
      <c r="B106" s="39" t="s">
        <v>26</v>
      </c>
      <c r="C106" s="40">
        <v>1998</v>
      </c>
      <c r="D106" s="37" t="s">
        <v>13</v>
      </c>
      <c r="E106" s="38">
        <v>17.2</v>
      </c>
      <c r="F106" s="4">
        <f>TRUNC(25.4347*(POWER(18-E106,1.81)))</f>
        <v>16</v>
      </c>
      <c r="G106" s="5"/>
      <c r="H106" s="48"/>
      <c r="K106" s="5"/>
    </row>
    <row r="107" spans="1:11" s="6" customFormat="1" ht="12.75">
      <c r="A107" s="4">
        <v>5</v>
      </c>
      <c r="B107" s="35" t="s">
        <v>27</v>
      </c>
      <c r="C107" s="40">
        <v>1999</v>
      </c>
      <c r="D107" s="37" t="s">
        <v>13</v>
      </c>
      <c r="E107" s="38">
        <v>17.57</v>
      </c>
      <c r="F107" s="4">
        <f>TRUNC(25.4347*(POWER(18-E107,1.81)))</f>
        <v>5</v>
      </c>
      <c r="G107" s="5"/>
      <c r="H107" s="48"/>
      <c r="K107" s="5"/>
    </row>
    <row r="108" spans="3:11" s="6" customFormat="1" ht="12.75">
      <c r="C108" s="7"/>
      <c r="D108" s="8"/>
      <c r="F108" s="4"/>
      <c r="G108" s="5"/>
      <c r="K108" s="4"/>
    </row>
    <row r="109" spans="1:11" s="15" customFormat="1" ht="15">
      <c r="A109" s="9"/>
      <c r="B109" s="10" t="s">
        <v>68</v>
      </c>
      <c r="C109" s="11"/>
      <c r="D109" s="12"/>
      <c r="E109" s="9"/>
      <c r="F109" s="13"/>
      <c r="G109" s="14"/>
      <c r="K109" s="13"/>
    </row>
    <row r="110" spans="1:11" s="19" customFormat="1" ht="12.75">
      <c r="A110" s="16" t="s">
        <v>5</v>
      </c>
      <c r="B110" s="16" t="s">
        <v>6</v>
      </c>
      <c r="C110" s="17" t="s">
        <v>7</v>
      </c>
      <c r="D110" s="18" t="s">
        <v>8</v>
      </c>
      <c r="E110" s="16" t="s">
        <v>9</v>
      </c>
      <c r="F110" s="16" t="s">
        <v>10</v>
      </c>
      <c r="G110" s="16" t="s">
        <v>11</v>
      </c>
      <c r="K110" s="16"/>
    </row>
    <row r="111" spans="1:11" s="25" customFormat="1" ht="12.75">
      <c r="A111" s="16">
        <v>1</v>
      </c>
      <c r="B111" s="30" t="s">
        <v>40</v>
      </c>
      <c r="C111" s="27">
        <v>1995</v>
      </c>
      <c r="D111" s="27" t="s">
        <v>13</v>
      </c>
      <c r="E111" s="22">
        <v>13.26</v>
      </c>
      <c r="F111" s="23">
        <f aca="true" t="shared" si="1" ref="F111:F116">TRUNC(17.857*(POWER(21-E111,1.81)))</f>
        <v>725</v>
      </c>
      <c r="G111" s="24"/>
      <c r="K111" s="16"/>
    </row>
    <row r="112" spans="1:15" s="25" customFormat="1" ht="12.75">
      <c r="A112" s="16">
        <v>2</v>
      </c>
      <c r="B112" s="20" t="s">
        <v>34</v>
      </c>
      <c r="C112" s="21">
        <v>1995</v>
      </c>
      <c r="D112" s="21" t="s">
        <v>13</v>
      </c>
      <c r="E112" s="22">
        <v>14.7</v>
      </c>
      <c r="F112" s="23">
        <f t="shared" si="1"/>
        <v>499</v>
      </c>
      <c r="G112" s="24"/>
      <c r="I112" s="20"/>
      <c r="J112" s="20"/>
      <c r="K112" s="21"/>
      <c r="L112" s="21"/>
      <c r="M112" s="21"/>
      <c r="N112" s="22"/>
      <c r="O112" s="16"/>
    </row>
    <row r="113" spans="1:11" s="25" customFormat="1" ht="12.75">
      <c r="A113" s="16">
        <v>3</v>
      </c>
      <c r="B113" s="20" t="s">
        <v>42</v>
      </c>
      <c r="C113" s="21">
        <v>1995</v>
      </c>
      <c r="D113" s="21" t="s">
        <v>13</v>
      </c>
      <c r="E113" s="22">
        <v>15.08</v>
      </c>
      <c r="F113" s="23">
        <f t="shared" si="1"/>
        <v>446</v>
      </c>
      <c r="G113" s="24"/>
      <c r="K113" s="16"/>
    </row>
    <row r="114" spans="1:11" s="25" customFormat="1" ht="12.75">
      <c r="A114" s="16">
        <v>4</v>
      </c>
      <c r="B114" s="26" t="s">
        <v>37</v>
      </c>
      <c r="C114" s="21">
        <v>1995</v>
      </c>
      <c r="D114" s="21" t="s">
        <v>13</v>
      </c>
      <c r="E114" s="22">
        <v>15.38</v>
      </c>
      <c r="F114" s="23">
        <f t="shared" si="1"/>
        <v>406</v>
      </c>
      <c r="G114" s="24"/>
      <c r="K114" s="16"/>
    </row>
    <row r="115" spans="1:11" s="25" customFormat="1" ht="12.75">
      <c r="A115" s="16">
        <v>5</v>
      </c>
      <c r="B115" s="30" t="s">
        <v>41</v>
      </c>
      <c r="C115" s="27">
        <v>1996</v>
      </c>
      <c r="D115" s="27" t="s">
        <v>17</v>
      </c>
      <c r="E115" s="22">
        <v>15.49</v>
      </c>
      <c r="F115" s="23">
        <f t="shared" si="1"/>
        <v>392</v>
      </c>
      <c r="G115" s="24"/>
      <c r="K115" s="16"/>
    </row>
    <row r="116" spans="1:15" s="25" customFormat="1" ht="12.75">
      <c r="A116" s="16">
        <v>6</v>
      </c>
      <c r="B116" s="20" t="s">
        <v>35</v>
      </c>
      <c r="C116" s="21">
        <v>1994</v>
      </c>
      <c r="D116" s="21" t="s">
        <v>15</v>
      </c>
      <c r="E116" s="22">
        <v>15.98</v>
      </c>
      <c r="F116" s="23">
        <f t="shared" si="1"/>
        <v>331</v>
      </c>
      <c r="G116" s="16" t="s">
        <v>36</v>
      </c>
      <c r="I116" s="20"/>
      <c r="J116" s="20"/>
      <c r="K116" s="21"/>
      <c r="L116" s="21"/>
      <c r="M116" s="21"/>
      <c r="N116" s="22"/>
      <c r="O116" s="16"/>
    </row>
    <row r="117" spans="1:11" s="6" customFormat="1" ht="12.75">
      <c r="A117" s="5"/>
      <c r="B117" s="41"/>
      <c r="C117" s="43"/>
      <c r="D117" s="43"/>
      <c r="E117" s="38"/>
      <c r="F117" s="5"/>
      <c r="G117" s="5"/>
      <c r="K117" s="5"/>
    </row>
    <row r="118" spans="2:11" s="31" customFormat="1" ht="15">
      <c r="B118" s="45" t="s">
        <v>69</v>
      </c>
      <c r="C118" s="33"/>
      <c r="D118" s="34"/>
      <c r="E118" s="34"/>
      <c r="F118" s="34"/>
      <c r="G118" s="34"/>
      <c r="K118" s="34"/>
    </row>
    <row r="119" spans="1:11" s="19" customFormat="1" ht="12.75">
      <c r="A119" s="16" t="s">
        <v>5</v>
      </c>
      <c r="B119" s="16" t="s">
        <v>6</v>
      </c>
      <c r="C119" s="17" t="s">
        <v>7</v>
      </c>
      <c r="D119" s="18" t="s">
        <v>8</v>
      </c>
      <c r="E119" s="16" t="s">
        <v>9</v>
      </c>
      <c r="F119" s="16" t="s">
        <v>10</v>
      </c>
      <c r="G119" s="16" t="s">
        <v>11</v>
      </c>
      <c r="K119" s="16"/>
    </row>
    <row r="120" spans="1:11" s="6" customFormat="1" ht="12.75">
      <c r="A120" s="4">
        <v>1</v>
      </c>
      <c r="B120" s="35" t="s">
        <v>45</v>
      </c>
      <c r="C120" s="36">
        <v>1995</v>
      </c>
      <c r="D120" s="37" t="s">
        <v>13</v>
      </c>
      <c r="E120" s="38">
        <v>14.04</v>
      </c>
      <c r="F120" s="23">
        <f aca="true" t="shared" si="2" ref="F120:F125">TRUNC(25.4347*(POWER(18-E120,1.81)))</f>
        <v>307</v>
      </c>
      <c r="G120" s="5"/>
      <c r="K120" s="5"/>
    </row>
    <row r="121" spans="1:11" s="6" customFormat="1" ht="12.75">
      <c r="A121" s="4">
        <v>2</v>
      </c>
      <c r="B121" s="39" t="s">
        <v>46</v>
      </c>
      <c r="C121" s="40">
        <v>1995</v>
      </c>
      <c r="D121" s="37" t="s">
        <v>13</v>
      </c>
      <c r="E121" s="38">
        <v>14.62</v>
      </c>
      <c r="F121" s="23">
        <f t="shared" si="2"/>
        <v>230</v>
      </c>
      <c r="G121" s="5"/>
      <c r="K121" s="5"/>
    </row>
    <row r="122" spans="1:11" s="6" customFormat="1" ht="12.75">
      <c r="A122" s="4">
        <v>3</v>
      </c>
      <c r="B122" s="35" t="s">
        <v>52</v>
      </c>
      <c r="C122" s="36">
        <v>1995</v>
      </c>
      <c r="D122" s="37" t="s">
        <v>49</v>
      </c>
      <c r="E122" s="38">
        <v>15.44</v>
      </c>
      <c r="F122" s="23">
        <f t="shared" si="2"/>
        <v>139</v>
      </c>
      <c r="G122" s="5"/>
      <c r="K122" s="5"/>
    </row>
    <row r="123" spans="1:11" s="6" customFormat="1" ht="12.75">
      <c r="A123" s="4">
        <v>4</v>
      </c>
      <c r="B123" s="35" t="s">
        <v>47</v>
      </c>
      <c r="C123" s="36">
        <v>1995</v>
      </c>
      <c r="D123" s="37" t="s">
        <v>15</v>
      </c>
      <c r="E123" s="38">
        <v>15.58</v>
      </c>
      <c r="F123" s="23">
        <f t="shared" si="2"/>
        <v>125</v>
      </c>
      <c r="G123" s="5"/>
      <c r="K123" s="5"/>
    </row>
    <row r="124" spans="1:11" s="6" customFormat="1" ht="12.75">
      <c r="A124" s="4">
        <v>5</v>
      </c>
      <c r="B124" s="35" t="s">
        <v>53</v>
      </c>
      <c r="C124" s="36">
        <v>1996</v>
      </c>
      <c r="D124" s="37" t="s">
        <v>13</v>
      </c>
      <c r="E124" s="38">
        <v>15.63</v>
      </c>
      <c r="F124" s="23">
        <f t="shared" si="2"/>
        <v>121</v>
      </c>
      <c r="G124" s="5"/>
      <c r="K124" s="5"/>
    </row>
    <row r="125" spans="1:11" s="6" customFormat="1" ht="12.75">
      <c r="A125" s="4">
        <v>6</v>
      </c>
      <c r="B125" s="35" t="s">
        <v>48</v>
      </c>
      <c r="C125" s="40">
        <v>1995</v>
      </c>
      <c r="D125" s="37" t="s">
        <v>49</v>
      </c>
      <c r="E125" s="38">
        <v>16.26</v>
      </c>
      <c r="F125" s="23">
        <f t="shared" si="2"/>
        <v>69</v>
      </c>
      <c r="G125" s="5"/>
      <c r="K125" s="5"/>
    </row>
    <row r="126" spans="1:11" s="6" customFormat="1" ht="12.75">
      <c r="A126" s="1"/>
      <c r="B126" s="46"/>
      <c r="C126" s="40"/>
      <c r="D126" s="37"/>
      <c r="E126" s="40"/>
      <c r="F126" s="23"/>
      <c r="G126" s="5"/>
      <c r="K126" s="5"/>
    </row>
    <row r="127" spans="2:11" s="31" customFormat="1" ht="15">
      <c r="B127" s="45" t="s">
        <v>70</v>
      </c>
      <c r="C127" s="33"/>
      <c r="D127" s="34"/>
      <c r="E127" s="34"/>
      <c r="F127" s="47"/>
      <c r="G127" s="34"/>
      <c r="K127" s="34"/>
    </row>
    <row r="128" spans="1:11" s="19" customFormat="1" ht="12.75">
      <c r="A128" s="16" t="s">
        <v>5</v>
      </c>
      <c r="B128" s="16" t="s">
        <v>6</v>
      </c>
      <c r="C128" s="17" t="s">
        <v>7</v>
      </c>
      <c r="D128" s="18" t="s">
        <v>8</v>
      </c>
      <c r="E128" s="16" t="s">
        <v>9</v>
      </c>
      <c r="F128" s="16" t="s">
        <v>10</v>
      </c>
      <c r="G128" s="16" t="s">
        <v>11</v>
      </c>
      <c r="K128" s="16"/>
    </row>
    <row r="129" spans="1:11" s="6" customFormat="1" ht="12.75">
      <c r="A129" s="4">
        <v>1</v>
      </c>
      <c r="B129" s="39" t="s">
        <v>51</v>
      </c>
      <c r="C129" s="36">
        <v>1995</v>
      </c>
      <c r="D129" s="37" t="s">
        <v>49</v>
      </c>
      <c r="E129" s="38">
        <v>15.84</v>
      </c>
      <c r="F129" s="23">
        <f>TRUNC(25.4347*(POWER(18-E129,1.81)))</f>
        <v>102</v>
      </c>
      <c r="G129" s="5"/>
      <c r="K129" s="5"/>
    </row>
    <row r="130" spans="1:11" s="6" customFormat="1" ht="12.75">
      <c r="A130" s="4">
        <v>2</v>
      </c>
      <c r="B130" s="35" t="s">
        <v>54</v>
      </c>
      <c r="C130" s="36">
        <v>1996</v>
      </c>
      <c r="D130" s="37" t="s">
        <v>17</v>
      </c>
      <c r="E130" s="38">
        <v>15.96</v>
      </c>
      <c r="F130" s="23">
        <f>TRUNC(25.4347*(POWER(18-E130,1.81)))</f>
        <v>92</v>
      </c>
      <c r="G130" s="5"/>
      <c r="K130" s="5"/>
    </row>
    <row r="131" spans="2:7" s="6" customFormat="1" ht="12.75">
      <c r="B131" s="46"/>
      <c r="C131" s="40"/>
      <c r="D131" s="37"/>
      <c r="E131" s="40"/>
      <c r="F131" s="5"/>
      <c r="G131" s="4"/>
    </row>
    <row r="132" spans="2:7" s="31" customFormat="1" ht="15">
      <c r="B132" s="32" t="s">
        <v>71</v>
      </c>
      <c r="C132" s="33"/>
      <c r="D132" s="34"/>
      <c r="E132" s="34"/>
      <c r="F132" s="34"/>
      <c r="G132" s="29"/>
    </row>
    <row r="133" spans="1:7" s="19" customFormat="1" ht="12.75">
      <c r="A133" s="16" t="s">
        <v>5</v>
      </c>
      <c r="B133" s="16" t="s">
        <v>6</v>
      </c>
      <c r="C133" s="17" t="s">
        <v>7</v>
      </c>
      <c r="D133" s="18" t="s">
        <v>8</v>
      </c>
      <c r="E133" s="16" t="s">
        <v>9</v>
      </c>
      <c r="F133" s="16" t="s">
        <v>10</v>
      </c>
      <c r="G133" s="16" t="s">
        <v>11</v>
      </c>
    </row>
    <row r="134" spans="1:7" s="6" customFormat="1" ht="12.75">
      <c r="A134" s="4">
        <v>1</v>
      </c>
      <c r="B134" s="35" t="s">
        <v>56</v>
      </c>
      <c r="C134" s="40">
        <v>1991</v>
      </c>
      <c r="D134" s="37" t="s">
        <v>13</v>
      </c>
      <c r="E134" s="38">
        <v>11.91</v>
      </c>
      <c r="F134" s="23">
        <f aca="true" t="shared" si="3" ref="F134:F139">TRUNC(25.4347*(POWER(18-E134,1.81)))</f>
        <v>669</v>
      </c>
      <c r="G134" s="4" t="s">
        <v>57</v>
      </c>
    </row>
    <row r="135" spans="1:7" s="6" customFormat="1" ht="12.75">
      <c r="A135" s="4">
        <v>2</v>
      </c>
      <c r="B135" s="35" t="s">
        <v>61</v>
      </c>
      <c r="C135" s="40">
        <v>1993</v>
      </c>
      <c r="D135" s="37" t="s">
        <v>62</v>
      </c>
      <c r="E135" s="38">
        <v>12.87</v>
      </c>
      <c r="F135" s="23">
        <f t="shared" si="3"/>
        <v>490</v>
      </c>
      <c r="G135" s="4"/>
    </row>
    <row r="136" spans="1:7" s="6" customFormat="1" ht="12.75">
      <c r="A136" s="4">
        <v>3</v>
      </c>
      <c r="B136" s="39" t="s">
        <v>59</v>
      </c>
      <c r="C136" s="40">
        <v>1994</v>
      </c>
      <c r="D136" s="37" t="s">
        <v>60</v>
      </c>
      <c r="E136" s="38">
        <v>13.08</v>
      </c>
      <c r="F136" s="23">
        <f t="shared" si="3"/>
        <v>454</v>
      </c>
      <c r="G136" s="4"/>
    </row>
    <row r="137" spans="1:7" s="6" customFormat="1" ht="12.75">
      <c r="A137" s="4">
        <v>4</v>
      </c>
      <c r="B137" s="35" t="s">
        <v>63</v>
      </c>
      <c r="C137" s="36">
        <v>1993</v>
      </c>
      <c r="D137" s="37" t="s">
        <v>13</v>
      </c>
      <c r="E137" s="38">
        <v>13.15</v>
      </c>
      <c r="F137" s="23">
        <f t="shared" si="3"/>
        <v>443</v>
      </c>
      <c r="G137" s="4"/>
    </row>
    <row r="138" spans="1:7" s="6" customFormat="1" ht="12.75">
      <c r="A138" s="4">
        <v>5</v>
      </c>
      <c r="B138" s="35" t="s">
        <v>58</v>
      </c>
      <c r="C138" s="40">
        <v>1994</v>
      </c>
      <c r="D138" s="37" t="s">
        <v>13</v>
      </c>
      <c r="E138" s="38">
        <v>13.24</v>
      </c>
      <c r="F138" s="23">
        <f t="shared" si="3"/>
        <v>428</v>
      </c>
      <c r="G138" s="4"/>
    </row>
    <row r="139" spans="1:7" s="6" customFormat="1" ht="12.75">
      <c r="A139" s="4">
        <v>6</v>
      </c>
      <c r="B139" s="35" t="s">
        <v>64</v>
      </c>
      <c r="C139" s="36">
        <v>1994</v>
      </c>
      <c r="D139" s="37" t="s">
        <v>49</v>
      </c>
      <c r="E139" s="38">
        <v>15.51</v>
      </c>
      <c r="F139" s="23">
        <f t="shared" si="3"/>
        <v>132</v>
      </c>
      <c r="G139" s="4"/>
    </row>
    <row r="140" spans="3:11" s="6" customFormat="1" ht="12.75">
      <c r="C140" s="7"/>
      <c r="D140" s="8"/>
      <c r="F140" s="4"/>
      <c r="G140" s="5"/>
      <c r="K140" s="4"/>
    </row>
    <row r="141" spans="1:11" s="15" customFormat="1" ht="15">
      <c r="A141" s="9"/>
      <c r="B141" s="10" t="s">
        <v>72</v>
      </c>
      <c r="C141" s="11"/>
      <c r="D141" s="12"/>
      <c r="E141" s="9"/>
      <c r="F141" s="13"/>
      <c r="G141" s="14"/>
      <c r="K141" s="13"/>
    </row>
    <row r="142" spans="1:11" s="19" customFormat="1" ht="12.75">
      <c r="A142" s="16" t="s">
        <v>5</v>
      </c>
      <c r="B142" s="16" t="s">
        <v>6</v>
      </c>
      <c r="C142" s="17" t="s">
        <v>7</v>
      </c>
      <c r="D142" s="18" t="s">
        <v>8</v>
      </c>
      <c r="E142" s="16" t="s">
        <v>9</v>
      </c>
      <c r="F142" s="16" t="s">
        <v>10</v>
      </c>
      <c r="G142" s="16" t="s">
        <v>11</v>
      </c>
      <c r="K142" s="16"/>
    </row>
    <row r="143" spans="1:11" s="25" customFormat="1" ht="12.75">
      <c r="A143" s="16">
        <v>1</v>
      </c>
      <c r="B143" s="30" t="s">
        <v>40</v>
      </c>
      <c r="C143" s="27">
        <v>1995</v>
      </c>
      <c r="D143" s="27" t="s">
        <v>13</v>
      </c>
      <c r="E143" s="22">
        <v>27.46</v>
      </c>
      <c r="F143" s="23">
        <f>TRUNC(4.99087*(POWER(42.5-E143,1.81)))</f>
        <v>674</v>
      </c>
      <c r="G143" s="24"/>
      <c r="K143" s="16"/>
    </row>
    <row r="144" spans="1:15" s="25" customFormat="1" ht="12.75">
      <c r="A144" s="16">
        <v>2</v>
      </c>
      <c r="B144" s="20" t="s">
        <v>34</v>
      </c>
      <c r="C144" s="21">
        <v>1995</v>
      </c>
      <c r="D144" s="21" t="s">
        <v>13</v>
      </c>
      <c r="E144" s="22">
        <v>30.34</v>
      </c>
      <c r="F144" s="23">
        <f>TRUNC(4.99087*(POWER(42.5-E144,1.81)))</f>
        <v>459</v>
      </c>
      <c r="G144" s="24"/>
      <c r="I144" s="20"/>
      <c r="J144" s="20"/>
      <c r="K144" s="21"/>
      <c r="L144" s="21"/>
      <c r="M144" s="21"/>
      <c r="N144" s="22"/>
      <c r="O144" s="16"/>
    </row>
    <row r="145" spans="1:11" s="25" customFormat="1" ht="12.75">
      <c r="A145" s="16">
        <v>3</v>
      </c>
      <c r="B145" s="20" t="s">
        <v>42</v>
      </c>
      <c r="C145" s="21">
        <v>1995</v>
      </c>
      <c r="D145" s="21" t="s">
        <v>13</v>
      </c>
      <c r="E145" s="22">
        <v>31.54</v>
      </c>
      <c r="F145" s="23">
        <f>TRUNC(4.99087*(POWER(42.5-E145,1.81)))</f>
        <v>380</v>
      </c>
      <c r="G145" s="24"/>
      <c r="K145" s="16"/>
    </row>
    <row r="146" spans="1:11" s="25" customFormat="1" ht="12.75">
      <c r="A146" s="16">
        <v>4</v>
      </c>
      <c r="B146" s="26" t="s">
        <v>37</v>
      </c>
      <c r="C146" s="21">
        <v>1995</v>
      </c>
      <c r="D146" s="21" t="s">
        <v>13</v>
      </c>
      <c r="E146" s="22">
        <v>32.34</v>
      </c>
      <c r="F146" s="23">
        <f>TRUNC(4.99087*(POWER(42.5-E146,1.81)))</f>
        <v>331</v>
      </c>
      <c r="G146" s="24"/>
      <c r="K146" s="16"/>
    </row>
    <row r="147" spans="1:11" s="25" customFormat="1" ht="12.75">
      <c r="A147" s="16"/>
      <c r="B147" s="19"/>
      <c r="C147" s="28"/>
      <c r="D147" s="18"/>
      <c r="E147" s="19"/>
      <c r="F147" s="23"/>
      <c r="G147" s="24"/>
      <c r="K147" s="16"/>
    </row>
    <row r="148" spans="1:11" s="15" customFormat="1" ht="15">
      <c r="A148" s="9"/>
      <c r="B148" s="10" t="s">
        <v>73</v>
      </c>
      <c r="C148" s="11"/>
      <c r="D148" s="12"/>
      <c r="E148" s="9"/>
      <c r="F148" s="29"/>
      <c r="G148" s="14"/>
      <c r="K148" s="13"/>
    </row>
    <row r="149" spans="1:11" s="19" customFormat="1" ht="12.75">
      <c r="A149" s="16" t="s">
        <v>5</v>
      </c>
      <c r="B149" s="16" t="s">
        <v>6</v>
      </c>
      <c r="C149" s="17" t="s">
        <v>7</v>
      </c>
      <c r="D149" s="18" t="s">
        <v>8</v>
      </c>
      <c r="E149" s="16" t="s">
        <v>9</v>
      </c>
      <c r="F149" s="16" t="s">
        <v>10</v>
      </c>
      <c r="G149" s="16" t="s">
        <v>11</v>
      </c>
      <c r="K149" s="16"/>
    </row>
    <row r="150" spans="1:11" s="25" customFormat="1" ht="12.75">
      <c r="A150" s="16">
        <v>1</v>
      </c>
      <c r="B150" s="30" t="s">
        <v>41</v>
      </c>
      <c r="C150" s="27">
        <v>1996</v>
      </c>
      <c r="D150" s="27" t="s">
        <v>17</v>
      </c>
      <c r="E150" s="22">
        <v>31.37</v>
      </c>
      <c r="F150" s="23">
        <f>TRUNC(4.99087*(POWER(42.5-E150,1.81)))</f>
        <v>391</v>
      </c>
      <c r="G150" s="24"/>
      <c r="K150" s="16"/>
    </row>
    <row r="151" spans="1:11" s="6" customFormat="1" ht="12.75">
      <c r="A151" s="16">
        <v>2</v>
      </c>
      <c r="B151" s="1" t="s">
        <v>74</v>
      </c>
      <c r="C151" s="49">
        <v>1997</v>
      </c>
      <c r="D151" s="3" t="s">
        <v>13</v>
      </c>
      <c r="E151" s="16">
        <v>31.93</v>
      </c>
      <c r="F151" s="23">
        <f>TRUNC(4.99087*(POWER(42.5-E151,1.81)))</f>
        <v>356</v>
      </c>
      <c r="G151" s="5"/>
      <c r="K151" s="4"/>
    </row>
    <row r="152" spans="1:11" s="6" customFormat="1" ht="12.75">
      <c r="A152" s="16">
        <v>3</v>
      </c>
      <c r="B152" s="1" t="s">
        <v>12</v>
      </c>
      <c r="C152" s="49">
        <v>1997</v>
      </c>
      <c r="D152" s="3" t="s">
        <v>13</v>
      </c>
      <c r="E152" s="16">
        <v>34.64</v>
      </c>
      <c r="F152" s="23">
        <f>TRUNC(4.99087*(POWER(42.5-E152,1.81)))</f>
        <v>208</v>
      </c>
      <c r="G152" s="5"/>
      <c r="K152" s="4"/>
    </row>
    <row r="153" spans="1:11" s="6" customFormat="1" ht="12.75">
      <c r="A153" s="4"/>
      <c r="C153" s="50"/>
      <c r="D153" s="27"/>
      <c r="E153" s="51"/>
      <c r="F153" s="16"/>
      <c r="G153" s="5"/>
      <c r="K153" s="5"/>
    </row>
    <row r="154" spans="2:11" s="31" customFormat="1" ht="15">
      <c r="B154" s="45" t="s">
        <v>75</v>
      </c>
      <c r="C154" s="33"/>
      <c r="D154" s="34"/>
      <c r="E154" s="34"/>
      <c r="F154" s="34"/>
      <c r="G154" s="34"/>
      <c r="K154" s="34"/>
    </row>
    <row r="155" spans="1:11" s="19" customFormat="1" ht="12.75">
      <c r="A155" s="16" t="s">
        <v>5</v>
      </c>
      <c r="B155" s="16" t="s">
        <v>6</v>
      </c>
      <c r="C155" s="17" t="s">
        <v>7</v>
      </c>
      <c r="D155" s="18" t="s">
        <v>8</v>
      </c>
      <c r="E155" s="16" t="s">
        <v>9</v>
      </c>
      <c r="F155" s="16" t="s">
        <v>10</v>
      </c>
      <c r="G155" s="16" t="s">
        <v>11</v>
      </c>
      <c r="K155" s="16"/>
    </row>
    <row r="156" spans="1:11" s="6" customFormat="1" ht="12.75">
      <c r="A156" s="4">
        <v>1</v>
      </c>
      <c r="B156" s="35" t="s">
        <v>45</v>
      </c>
      <c r="C156" s="36">
        <v>1995</v>
      </c>
      <c r="D156" s="37" t="s">
        <v>13</v>
      </c>
      <c r="E156" s="38">
        <v>28.87</v>
      </c>
      <c r="F156" s="23">
        <f>TRUNC(5.8425*(POWER(38-E156,1.81)))</f>
        <v>319</v>
      </c>
      <c r="G156" s="5"/>
      <c r="K156" s="5"/>
    </row>
    <row r="157" spans="1:11" s="6" customFormat="1" ht="12.75">
      <c r="A157" s="4">
        <v>2</v>
      </c>
      <c r="B157" s="39" t="s">
        <v>46</v>
      </c>
      <c r="C157" s="40">
        <v>1995</v>
      </c>
      <c r="D157" s="37" t="s">
        <v>13</v>
      </c>
      <c r="E157" s="38">
        <v>29.45</v>
      </c>
      <c r="F157" s="23">
        <f>TRUNC(5.8425*(POWER(38-E157,1.81)))</f>
        <v>284</v>
      </c>
      <c r="G157" s="5"/>
      <c r="K157" s="5"/>
    </row>
    <row r="158" spans="1:11" s="6" customFormat="1" ht="12.75">
      <c r="A158" s="4">
        <v>3</v>
      </c>
      <c r="B158" s="35" t="s">
        <v>47</v>
      </c>
      <c r="C158" s="36">
        <v>1995</v>
      </c>
      <c r="D158" s="37" t="s">
        <v>15</v>
      </c>
      <c r="E158" s="38" t="s">
        <v>76</v>
      </c>
      <c r="F158" s="23"/>
      <c r="G158" s="5"/>
      <c r="K158" s="5"/>
    </row>
    <row r="159" spans="1:11" s="6" customFormat="1" ht="12.75">
      <c r="A159" s="4"/>
      <c r="B159" s="46"/>
      <c r="C159" s="40"/>
      <c r="D159" s="37"/>
      <c r="E159" s="40"/>
      <c r="F159" s="23"/>
      <c r="G159" s="5"/>
      <c r="K159" s="5"/>
    </row>
    <row r="160" spans="2:11" s="31" customFormat="1" ht="15">
      <c r="B160" s="45" t="s">
        <v>77</v>
      </c>
      <c r="C160" s="33"/>
      <c r="D160" s="34"/>
      <c r="E160" s="34"/>
      <c r="F160" s="47"/>
      <c r="G160" s="34"/>
      <c r="K160" s="34"/>
    </row>
    <row r="161" spans="1:11" s="19" customFormat="1" ht="12.75">
      <c r="A161" s="16" t="s">
        <v>5</v>
      </c>
      <c r="B161" s="16" t="s">
        <v>6</v>
      </c>
      <c r="C161" s="17" t="s">
        <v>7</v>
      </c>
      <c r="D161" s="18" t="s">
        <v>8</v>
      </c>
      <c r="E161" s="16" t="s">
        <v>9</v>
      </c>
      <c r="F161" s="16" t="s">
        <v>10</v>
      </c>
      <c r="G161" s="16" t="s">
        <v>11</v>
      </c>
      <c r="K161" s="16"/>
    </row>
    <row r="162" spans="1:11" s="6" customFormat="1" ht="12.75">
      <c r="A162" s="4">
        <v>1</v>
      </c>
      <c r="B162" s="39" t="s">
        <v>51</v>
      </c>
      <c r="C162" s="40">
        <v>1998</v>
      </c>
      <c r="D162" s="37" t="s">
        <v>49</v>
      </c>
      <c r="E162" s="38">
        <v>32.14</v>
      </c>
      <c r="F162" s="23">
        <f>TRUNC(5.8425*(POWER(38-E162,1.81)))</f>
        <v>143</v>
      </c>
      <c r="G162" s="5"/>
      <c r="K162" s="5"/>
    </row>
    <row r="163" spans="1:11" s="6" customFormat="1" ht="12.75">
      <c r="A163" s="4">
        <v>2</v>
      </c>
      <c r="B163" s="35" t="s">
        <v>52</v>
      </c>
      <c r="C163" s="36">
        <v>1995</v>
      </c>
      <c r="D163" s="37" t="s">
        <v>49</v>
      </c>
      <c r="E163" s="38">
        <v>32.42</v>
      </c>
      <c r="F163" s="23">
        <f>TRUNC(5.8425*(POWER(38-E163,1.81)))</f>
        <v>131</v>
      </c>
      <c r="G163" s="5"/>
      <c r="K163" s="5"/>
    </row>
    <row r="164" spans="1:11" s="6" customFormat="1" ht="12.75">
      <c r="A164" s="4">
        <v>3</v>
      </c>
      <c r="B164" s="35" t="s">
        <v>48</v>
      </c>
      <c r="C164" s="40">
        <v>1995</v>
      </c>
      <c r="D164" s="37" t="s">
        <v>49</v>
      </c>
      <c r="E164" s="38">
        <v>34.95</v>
      </c>
      <c r="F164" s="23">
        <f>TRUNC(5.8425*(POWER(38-E164,1.81)))</f>
        <v>43</v>
      </c>
      <c r="G164" s="5"/>
      <c r="K164" s="5"/>
    </row>
    <row r="165" spans="1:11" s="6" customFormat="1" ht="12.75">
      <c r="A165" s="4"/>
      <c r="B165" s="39"/>
      <c r="C165" s="40"/>
      <c r="D165" s="37"/>
      <c r="E165" s="38"/>
      <c r="F165" s="23"/>
      <c r="G165" s="5"/>
      <c r="K165" s="5"/>
    </row>
    <row r="166" spans="1:11" s="31" customFormat="1" ht="15">
      <c r="A166" s="29"/>
      <c r="B166" s="45" t="s">
        <v>78</v>
      </c>
      <c r="C166" s="52"/>
      <c r="D166" s="53"/>
      <c r="E166" s="54"/>
      <c r="F166" s="47"/>
      <c r="G166" s="34"/>
      <c r="K166" s="34"/>
    </row>
    <row r="167" spans="1:11" s="19" customFormat="1" ht="12.75">
      <c r="A167" s="16" t="s">
        <v>5</v>
      </c>
      <c r="B167" s="16" t="s">
        <v>6</v>
      </c>
      <c r="C167" s="17" t="s">
        <v>7</v>
      </c>
      <c r="D167" s="18" t="s">
        <v>8</v>
      </c>
      <c r="E167" s="16" t="s">
        <v>9</v>
      </c>
      <c r="F167" s="16" t="s">
        <v>10</v>
      </c>
      <c r="G167" s="16" t="s">
        <v>11</v>
      </c>
      <c r="K167" s="16"/>
    </row>
    <row r="168" spans="1:11" s="6" customFormat="1" ht="12.75">
      <c r="A168" s="4">
        <v>1</v>
      </c>
      <c r="B168" s="35" t="s">
        <v>53</v>
      </c>
      <c r="C168" s="36">
        <v>1996</v>
      </c>
      <c r="D168" s="37" t="s">
        <v>13</v>
      </c>
      <c r="E168" s="38">
        <v>32.42</v>
      </c>
      <c r="F168" s="23">
        <f>TRUNC(5.8425*(POWER(38-E168,1.81)))</f>
        <v>131</v>
      </c>
      <c r="G168" s="5"/>
      <c r="K168" s="5"/>
    </row>
    <row r="169" spans="1:11" s="6" customFormat="1" ht="12.75">
      <c r="A169" s="4">
        <v>2</v>
      </c>
      <c r="B169" s="35" t="s">
        <v>54</v>
      </c>
      <c r="C169" s="36">
        <v>1996</v>
      </c>
      <c r="D169" s="37" t="s">
        <v>17</v>
      </c>
      <c r="E169" s="38">
        <v>32.64</v>
      </c>
      <c r="F169" s="23">
        <f>TRUNC(5.8425*(POWER(38-E169,1.81)))</f>
        <v>122</v>
      </c>
      <c r="G169" s="5"/>
      <c r="K169" s="5"/>
    </row>
    <row r="170" spans="1:11" s="6" customFormat="1" ht="12.75">
      <c r="A170" s="4">
        <v>3</v>
      </c>
      <c r="B170" s="39" t="s">
        <v>27</v>
      </c>
      <c r="C170" s="40">
        <v>1999</v>
      </c>
      <c r="D170" s="37" t="s">
        <v>13</v>
      </c>
      <c r="E170" s="38">
        <v>35.61</v>
      </c>
      <c r="F170" s="23">
        <f>TRUNC(5.8425*(POWER(38-E170,1.81)))</f>
        <v>28</v>
      </c>
      <c r="G170" s="5"/>
      <c r="K170" s="5"/>
    </row>
    <row r="171" spans="1:7" s="6" customFormat="1" ht="12.75">
      <c r="A171" s="1"/>
      <c r="B171" s="46"/>
      <c r="C171" s="40"/>
      <c r="D171" s="37"/>
      <c r="E171" s="40"/>
      <c r="F171" s="4"/>
      <c r="G171" s="4"/>
    </row>
    <row r="172" spans="2:7" s="31" customFormat="1" ht="15">
      <c r="B172" s="32" t="s">
        <v>79</v>
      </c>
      <c r="C172" s="33"/>
      <c r="D172" s="34"/>
      <c r="E172" s="34"/>
      <c r="F172" s="34"/>
      <c r="G172" s="29"/>
    </row>
    <row r="173" spans="1:7" s="19" customFormat="1" ht="12.75">
      <c r="A173" s="16" t="s">
        <v>5</v>
      </c>
      <c r="B173" s="16" t="s">
        <v>6</v>
      </c>
      <c r="C173" s="17" t="s">
        <v>7</v>
      </c>
      <c r="D173" s="18" t="s">
        <v>8</v>
      </c>
      <c r="E173" s="16" t="s">
        <v>9</v>
      </c>
      <c r="F173" s="16" t="s">
        <v>10</v>
      </c>
      <c r="G173" s="16" t="s">
        <v>11</v>
      </c>
    </row>
    <row r="174" spans="1:8" s="6" customFormat="1" ht="12.75">
      <c r="A174" s="4">
        <v>1</v>
      </c>
      <c r="B174" s="35" t="s">
        <v>56</v>
      </c>
      <c r="C174" s="40">
        <v>1991</v>
      </c>
      <c r="D174" s="37" t="s">
        <v>13</v>
      </c>
      <c r="E174" s="38">
        <v>23.76</v>
      </c>
      <c r="F174" s="23">
        <f>TRUNC(5.8425*(POWER(38-E174,1.81)))</f>
        <v>715</v>
      </c>
      <c r="G174" s="4" t="s">
        <v>57</v>
      </c>
      <c r="H174" s="48"/>
    </row>
    <row r="175" spans="1:8" s="6" customFormat="1" ht="12.75">
      <c r="A175" s="4">
        <v>2</v>
      </c>
      <c r="B175" s="35" t="s">
        <v>61</v>
      </c>
      <c r="C175" s="40">
        <v>1993</v>
      </c>
      <c r="D175" s="37" t="s">
        <v>62</v>
      </c>
      <c r="E175" s="38">
        <v>26.22</v>
      </c>
      <c r="F175" s="23">
        <f>TRUNC(5.8425*(POWER(38-E175,1.81)))</f>
        <v>507</v>
      </c>
      <c r="G175" s="4"/>
      <c r="H175" s="48"/>
    </row>
    <row r="176" spans="1:8" s="6" customFormat="1" ht="12.75">
      <c r="A176" s="4">
        <v>3</v>
      </c>
      <c r="B176" s="35" t="s">
        <v>63</v>
      </c>
      <c r="C176" s="36">
        <v>1993</v>
      </c>
      <c r="D176" s="37" t="s">
        <v>13</v>
      </c>
      <c r="E176" s="38">
        <v>26.4</v>
      </c>
      <c r="F176" s="23">
        <f>TRUNC(5.8425*(POWER(38-E176,1.81)))</f>
        <v>493</v>
      </c>
      <c r="G176" s="4"/>
      <c r="H176" s="48"/>
    </row>
    <row r="177" spans="1:7" s="6" customFormat="1" ht="12.75">
      <c r="A177" s="4"/>
      <c r="B177" s="30"/>
      <c r="C177" s="50"/>
      <c r="D177" s="27"/>
      <c r="E177" s="51"/>
      <c r="F177" s="16"/>
      <c r="G177" s="4"/>
    </row>
    <row r="178" spans="2:7" s="31" customFormat="1" ht="15">
      <c r="B178" s="32" t="s">
        <v>80</v>
      </c>
      <c r="C178" s="33"/>
      <c r="D178" s="34"/>
      <c r="E178" s="34"/>
      <c r="F178" s="34"/>
      <c r="G178" s="29"/>
    </row>
    <row r="179" spans="1:7" s="19" customFormat="1" ht="12.75">
      <c r="A179" s="16" t="s">
        <v>5</v>
      </c>
      <c r="B179" s="16" t="s">
        <v>6</v>
      </c>
      <c r="C179" s="17" t="s">
        <v>7</v>
      </c>
      <c r="D179" s="18" t="s">
        <v>8</v>
      </c>
      <c r="E179" s="16" t="s">
        <v>9</v>
      </c>
      <c r="F179" s="16" t="s">
        <v>10</v>
      </c>
      <c r="G179" s="16" t="s">
        <v>11</v>
      </c>
    </row>
    <row r="180" spans="1:8" s="6" customFormat="1" ht="12.75">
      <c r="A180" s="4">
        <v>1</v>
      </c>
      <c r="B180" s="35" t="s">
        <v>58</v>
      </c>
      <c r="C180" s="40">
        <v>1994</v>
      </c>
      <c r="D180" s="37" t="s">
        <v>13</v>
      </c>
      <c r="E180" s="38">
        <v>27.4</v>
      </c>
      <c r="F180" s="23">
        <f>TRUNC(5.8425*(POWER(38-E180,1.81)))</f>
        <v>419</v>
      </c>
      <c r="G180" s="4"/>
      <c r="H180" s="48"/>
    </row>
    <row r="181" spans="1:8" s="6" customFormat="1" ht="12.75">
      <c r="A181" s="4">
        <v>2</v>
      </c>
      <c r="B181" s="39" t="s">
        <v>59</v>
      </c>
      <c r="C181" s="40">
        <v>1994</v>
      </c>
      <c r="D181" s="37" t="s">
        <v>60</v>
      </c>
      <c r="E181" s="38">
        <v>28.11</v>
      </c>
      <c r="F181" s="23">
        <f>TRUNC(5.8425*(POWER(38-E181,1.81)))</f>
        <v>369</v>
      </c>
      <c r="G181" s="4"/>
      <c r="H181" s="48"/>
    </row>
    <row r="182" spans="1:8" s="6" customFormat="1" ht="12.75">
      <c r="A182" s="4">
        <v>3</v>
      </c>
      <c r="B182" s="35" t="s">
        <v>64</v>
      </c>
      <c r="C182" s="36">
        <v>1994</v>
      </c>
      <c r="D182" s="37" t="s">
        <v>49</v>
      </c>
      <c r="E182" s="38">
        <v>32.33</v>
      </c>
      <c r="F182" s="23">
        <f>TRUNC(5.8425*(POWER(38-E182,1.81)))</f>
        <v>135</v>
      </c>
      <c r="G182" s="4"/>
      <c r="H182" s="48"/>
    </row>
    <row r="183" spans="1:11" s="6" customFormat="1" ht="12.75">
      <c r="A183" s="4"/>
      <c r="B183" s="35"/>
      <c r="C183" s="40"/>
      <c r="D183" s="37"/>
      <c r="E183" s="38"/>
      <c r="F183" s="4"/>
      <c r="G183" s="5"/>
      <c r="H183" s="48"/>
      <c r="K183" s="5"/>
    </row>
    <row r="184" spans="1:11" s="1" customFormat="1" ht="12.75">
      <c r="A184" s="19"/>
      <c r="E184" s="3"/>
      <c r="G184" s="4"/>
      <c r="H184" s="5"/>
      <c r="K184" s="4"/>
    </row>
    <row r="185" spans="1:11" s="15" customFormat="1" ht="15.75" thickBot="1">
      <c r="A185" s="9"/>
      <c r="B185" s="10" t="s">
        <v>81</v>
      </c>
      <c r="C185" s="9"/>
      <c r="D185" s="11"/>
      <c r="E185" s="12"/>
      <c r="F185" s="9"/>
      <c r="G185" s="13"/>
      <c r="H185" s="14"/>
      <c r="K185" s="14"/>
    </row>
    <row r="186" spans="1:11" s="19" customFormat="1" ht="26.25" thickBot="1">
      <c r="A186" s="140" t="s">
        <v>5</v>
      </c>
      <c r="B186" s="141" t="s">
        <v>6</v>
      </c>
      <c r="C186" s="143" t="s">
        <v>7</v>
      </c>
      <c r="D186" s="144" t="s">
        <v>8</v>
      </c>
      <c r="E186" s="142" t="s">
        <v>82</v>
      </c>
      <c r="F186" s="145" t="s">
        <v>10</v>
      </c>
      <c r="G186" s="142" t="s">
        <v>83</v>
      </c>
      <c r="H186" s="145" t="s">
        <v>10</v>
      </c>
      <c r="I186" s="142" t="s">
        <v>84</v>
      </c>
      <c r="J186" s="145" t="s">
        <v>10</v>
      </c>
      <c r="K186" s="147" t="s">
        <v>85</v>
      </c>
    </row>
    <row r="187" spans="1:16" s="25" customFormat="1" ht="12.75">
      <c r="A187" s="55">
        <v>1</v>
      </c>
      <c r="B187" s="56" t="s">
        <v>20</v>
      </c>
      <c r="C187" s="57">
        <v>1997</v>
      </c>
      <c r="D187" s="58" t="s">
        <v>13</v>
      </c>
      <c r="E187" s="59">
        <v>8.32</v>
      </c>
      <c r="F187" s="60">
        <f>TRUNC(66.6475*(POWER(11-E187,1.81)))</f>
        <v>396</v>
      </c>
      <c r="G187" s="59">
        <v>9.71</v>
      </c>
      <c r="H187" s="60">
        <f>TRUNC(46.0849*(POWER(13-G187,1.81)))</f>
        <v>397</v>
      </c>
      <c r="I187" s="59">
        <v>15.79</v>
      </c>
      <c r="J187" s="60">
        <f>TRUNC(17.857*(POWER(21-I187,1.81)))</f>
        <v>354</v>
      </c>
      <c r="K187" s="61">
        <f>F187+H187+J187</f>
        <v>1147</v>
      </c>
      <c r="L187" s="20"/>
      <c r="M187" s="21"/>
      <c r="N187" s="21"/>
      <c r="O187" s="22"/>
      <c r="P187" s="16"/>
    </row>
    <row r="188" spans="1:11" s="25" customFormat="1" ht="12.75">
      <c r="A188" s="62">
        <v>2</v>
      </c>
      <c r="B188" s="63" t="s">
        <v>12</v>
      </c>
      <c r="C188" s="64">
        <v>1997</v>
      </c>
      <c r="D188" s="65" t="s">
        <v>13</v>
      </c>
      <c r="E188" s="66">
        <v>8.62</v>
      </c>
      <c r="F188" s="67">
        <f>TRUNC(66.6475*(POWER(11-E188,1.81)))</f>
        <v>320</v>
      </c>
      <c r="G188" s="66">
        <v>10.12</v>
      </c>
      <c r="H188" s="67">
        <f>TRUNC(46.0849*(POWER(13-G188,1.81)))</f>
        <v>312</v>
      </c>
      <c r="I188" s="66">
        <v>16.22</v>
      </c>
      <c r="J188" s="67">
        <f>TRUNC(17.857*(POWER(21-I188,1.81)))</f>
        <v>303</v>
      </c>
      <c r="K188" s="68">
        <f>F188+H188+J188</f>
        <v>935</v>
      </c>
    </row>
    <row r="189" spans="1:11" s="25" customFormat="1" ht="12.75">
      <c r="A189" s="62">
        <v>3</v>
      </c>
      <c r="B189" s="69" t="s">
        <v>21</v>
      </c>
      <c r="C189" s="70">
        <v>1997</v>
      </c>
      <c r="D189" s="71" t="s">
        <v>13</v>
      </c>
      <c r="E189" s="66">
        <v>8.76</v>
      </c>
      <c r="F189" s="67">
        <f>TRUNC(66.6475*(POWER(11-E189,1.81)))</f>
        <v>286</v>
      </c>
      <c r="G189" s="66">
        <v>10.34</v>
      </c>
      <c r="H189" s="67">
        <f>TRUNC(46.0849*(POWER(13-G189,1.81)))</f>
        <v>270</v>
      </c>
      <c r="I189" s="66">
        <v>16.7</v>
      </c>
      <c r="J189" s="67">
        <f>TRUNC(17.857*(POWER(21-I189,1.81)))</f>
        <v>250</v>
      </c>
      <c r="K189" s="68">
        <f>F189+H189+J189</f>
        <v>806</v>
      </c>
    </row>
    <row r="190" spans="1:11" s="25" customFormat="1" ht="13.5" thickBot="1">
      <c r="A190" s="72">
        <v>4</v>
      </c>
      <c r="B190" s="73" t="s">
        <v>14</v>
      </c>
      <c r="C190" s="74">
        <v>1997</v>
      </c>
      <c r="D190" s="75" t="s">
        <v>15</v>
      </c>
      <c r="E190" s="76">
        <v>9.07</v>
      </c>
      <c r="F190" s="77">
        <f>TRUNC(66.6475*(POWER(11-E190,1.81)))</f>
        <v>219</v>
      </c>
      <c r="G190" s="76">
        <v>10.75</v>
      </c>
      <c r="H190" s="77">
        <f>TRUNC(46.0849*(POWER(13-G190,1.81)))</f>
        <v>199</v>
      </c>
      <c r="I190" s="76">
        <v>17.62</v>
      </c>
      <c r="J190" s="77">
        <f>TRUNC(17.857*(POWER(21-I190,1.81)))</f>
        <v>161</v>
      </c>
      <c r="K190" s="78">
        <f>F190+H190+J190</f>
        <v>579</v>
      </c>
    </row>
    <row r="191" spans="1:11" s="25" customFormat="1" ht="12.75">
      <c r="A191" s="19"/>
      <c r="B191" s="19"/>
      <c r="C191" s="19"/>
      <c r="D191" s="28"/>
      <c r="E191" s="18"/>
      <c r="F191" s="19"/>
      <c r="G191" s="23"/>
      <c r="H191" s="24"/>
      <c r="K191" s="24"/>
    </row>
    <row r="192" spans="1:11" s="15" customFormat="1" ht="15.75" thickBot="1">
      <c r="A192" s="9"/>
      <c r="B192" s="10" t="s">
        <v>86</v>
      </c>
      <c r="C192" s="9"/>
      <c r="D192" s="11"/>
      <c r="E192" s="12"/>
      <c r="F192" s="9"/>
      <c r="G192" s="13"/>
      <c r="H192" s="14"/>
      <c r="K192" s="14"/>
    </row>
    <row r="193" spans="1:11" s="19" customFormat="1" ht="26.25" thickBot="1">
      <c r="A193" s="140" t="s">
        <v>5</v>
      </c>
      <c r="B193" s="141" t="s">
        <v>6</v>
      </c>
      <c r="C193" s="143" t="s">
        <v>7</v>
      </c>
      <c r="D193" s="144" t="s">
        <v>8</v>
      </c>
      <c r="E193" s="142" t="s">
        <v>82</v>
      </c>
      <c r="F193" s="145" t="s">
        <v>10</v>
      </c>
      <c r="G193" s="142" t="s">
        <v>83</v>
      </c>
      <c r="H193" s="145" t="s">
        <v>10</v>
      </c>
      <c r="I193" s="142" t="s">
        <v>84</v>
      </c>
      <c r="J193" s="145" t="s">
        <v>10</v>
      </c>
      <c r="K193" s="147" t="s">
        <v>85</v>
      </c>
    </row>
    <row r="194" spans="1:16" s="25" customFormat="1" ht="12.75">
      <c r="A194" s="55">
        <v>1</v>
      </c>
      <c r="B194" s="56" t="s">
        <v>18</v>
      </c>
      <c r="C194" s="57">
        <v>1999</v>
      </c>
      <c r="D194" s="79" t="s">
        <v>17</v>
      </c>
      <c r="E194" s="59">
        <v>9.57</v>
      </c>
      <c r="F194" s="60">
        <f>TRUNC(66.6475*(POWER(11-E194,1.81)))</f>
        <v>127</v>
      </c>
      <c r="G194" s="59">
        <v>11.62</v>
      </c>
      <c r="H194" s="60">
        <f>TRUNC(46.0849*(POWER(13-G194,1.81)))</f>
        <v>82</v>
      </c>
      <c r="I194" s="59">
        <v>18.93</v>
      </c>
      <c r="J194" s="60">
        <f>TRUNC(17.857*(POWER(21-I194,1.81)))</f>
        <v>66</v>
      </c>
      <c r="K194" s="61">
        <f>F194+H194+J194</f>
        <v>275</v>
      </c>
      <c r="L194" s="20"/>
      <c r="M194" s="21"/>
      <c r="N194" s="21"/>
      <c r="O194" s="22"/>
      <c r="P194" s="16"/>
    </row>
    <row r="195" spans="1:15" s="25" customFormat="1" ht="12.75">
      <c r="A195" s="62">
        <v>2</v>
      </c>
      <c r="B195" s="63" t="s">
        <v>16</v>
      </c>
      <c r="C195" s="64">
        <v>1999</v>
      </c>
      <c r="D195" s="71" t="s">
        <v>17</v>
      </c>
      <c r="E195" s="66">
        <v>9.55</v>
      </c>
      <c r="F195" s="67">
        <f>TRUNC(66.6475*(POWER(11-E195,1.81)))</f>
        <v>130</v>
      </c>
      <c r="G195" s="66">
        <v>11.85</v>
      </c>
      <c r="H195" s="67">
        <f>TRUNC(46.0849*(POWER(13-G195,1.81)))</f>
        <v>59</v>
      </c>
      <c r="I195" s="66">
        <v>19.65</v>
      </c>
      <c r="J195" s="67">
        <f>TRUNC(17.857*(POWER(21-I195,1.81)))</f>
        <v>30</v>
      </c>
      <c r="K195" s="68">
        <f>F195+H195+J195</f>
        <v>219</v>
      </c>
      <c r="L195" s="20"/>
      <c r="M195" s="21"/>
      <c r="N195" s="21"/>
      <c r="O195" s="22"/>
    </row>
    <row r="196" spans="1:11" s="25" customFormat="1" ht="13.5" thickBot="1">
      <c r="A196" s="72">
        <v>3</v>
      </c>
      <c r="B196" s="80" t="s">
        <v>22</v>
      </c>
      <c r="C196" s="74">
        <v>2002</v>
      </c>
      <c r="D196" s="81" t="s">
        <v>17</v>
      </c>
      <c r="E196" s="76">
        <v>14.39</v>
      </c>
      <c r="F196" s="77">
        <v>1</v>
      </c>
      <c r="G196" s="76">
        <v>17.6</v>
      </c>
      <c r="H196" s="77">
        <v>1</v>
      </c>
      <c r="I196" s="76">
        <v>30.65</v>
      </c>
      <c r="J196" s="77">
        <v>1</v>
      </c>
      <c r="K196" s="78">
        <f>F196+H196+J196</f>
        <v>3</v>
      </c>
    </row>
    <row r="197" spans="1:11" s="25" customFormat="1" ht="12.75">
      <c r="A197" s="19"/>
      <c r="B197" s="19"/>
      <c r="C197" s="19"/>
      <c r="D197" s="28"/>
      <c r="E197" s="18"/>
      <c r="F197" s="19"/>
      <c r="G197" s="23"/>
      <c r="H197" s="24"/>
      <c r="K197" s="24"/>
    </row>
    <row r="198" spans="1:11" s="15" customFormat="1" ht="15.75" thickBot="1">
      <c r="A198" s="9"/>
      <c r="B198" s="10" t="s">
        <v>87</v>
      </c>
      <c r="C198" s="9"/>
      <c r="D198" s="11"/>
      <c r="E198" s="12"/>
      <c r="F198" s="9"/>
      <c r="G198" s="13"/>
      <c r="H198" s="14"/>
      <c r="K198" s="14"/>
    </row>
    <row r="199" spans="1:11" s="19" customFormat="1" ht="26.25" thickBot="1">
      <c r="A199" s="140" t="s">
        <v>5</v>
      </c>
      <c r="B199" s="141" t="s">
        <v>6</v>
      </c>
      <c r="C199" s="143" t="s">
        <v>7</v>
      </c>
      <c r="D199" s="144" t="s">
        <v>8</v>
      </c>
      <c r="E199" s="142" t="s">
        <v>82</v>
      </c>
      <c r="F199" s="145" t="s">
        <v>10</v>
      </c>
      <c r="G199" s="142" t="s">
        <v>83</v>
      </c>
      <c r="H199" s="145" t="s">
        <v>10</v>
      </c>
      <c r="I199" s="142" t="s">
        <v>84</v>
      </c>
      <c r="J199" s="145" t="s">
        <v>10</v>
      </c>
      <c r="K199" s="147" t="s">
        <v>85</v>
      </c>
    </row>
    <row r="200" spans="1:11" s="6" customFormat="1" ht="12.75">
      <c r="A200" s="82">
        <v>1</v>
      </c>
      <c r="B200" s="83" t="s">
        <v>24</v>
      </c>
      <c r="C200" s="84">
        <v>1997</v>
      </c>
      <c r="D200" s="85" t="s">
        <v>13</v>
      </c>
      <c r="E200" s="86">
        <v>8.22</v>
      </c>
      <c r="F200" s="87">
        <f>TRUNC(72.7291*(POWER(10-E200,1.81)))</f>
        <v>206</v>
      </c>
      <c r="G200" s="86">
        <v>9.76</v>
      </c>
      <c r="H200" s="87">
        <f>TRUNC(58.015*(POWER(11.5-G200,1.81)))</f>
        <v>158</v>
      </c>
      <c r="I200" s="86">
        <v>15.93</v>
      </c>
      <c r="J200" s="87">
        <f>TRUNC(25.4347*(POWER(18-I200,1.81)))</f>
        <v>94</v>
      </c>
      <c r="K200" s="88">
        <f>F200+H200+J200</f>
        <v>458</v>
      </c>
    </row>
    <row r="201" spans="1:11" s="6" customFormat="1" ht="12.75">
      <c r="A201" s="89">
        <v>2</v>
      </c>
      <c r="B201" s="90" t="s">
        <v>26</v>
      </c>
      <c r="C201" s="91">
        <v>1998</v>
      </c>
      <c r="D201" s="92" t="s">
        <v>13</v>
      </c>
      <c r="E201" s="93">
        <v>8.7</v>
      </c>
      <c r="F201" s="94">
        <f>TRUNC(72.7291*(POWER(10-E201,1.81)))</f>
        <v>116</v>
      </c>
      <c r="G201" s="93">
        <v>10.3</v>
      </c>
      <c r="H201" s="94">
        <f>TRUNC(58.015*(POWER(11.5-G201,1.81)))</f>
        <v>80</v>
      </c>
      <c r="I201" s="93">
        <v>17.2</v>
      </c>
      <c r="J201" s="94">
        <f>TRUNC(25.4347*(POWER(18-I201,1.81)))</f>
        <v>16</v>
      </c>
      <c r="K201" s="95">
        <f>F201+H201+J201</f>
        <v>212</v>
      </c>
    </row>
    <row r="202" spans="1:11" s="6" customFormat="1" ht="13.5" thickBot="1">
      <c r="A202" s="96">
        <v>3</v>
      </c>
      <c r="B202" s="97" t="s">
        <v>28</v>
      </c>
      <c r="C202" s="98">
        <v>1997</v>
      </c>
      <c r="D202" s="99" t="s">
        <v>15</v>
      </c>
      <c r="E202" s="100">
        <v>8.84</v>
      </c>
      <c r="F202" s="101">
        <f>TRUNC(72.7291*(POWER(10-E202,1.81)))</f>
        <v>95</v>
      </c>
      <c r="G202" s="100">
        <v>10.44</v>
      </c>
      <c r="H202" s="101">
        <f>TRUNC(58.015*(POWER(11.5-G202,1.81)))</f>
        <v>64</v>
      </c>
      <c r="I202" s="100">
        <v>17.19</v>
      </c>
      <c r="J202" s="101">
        <f>TRUNC(25.4347*(POWER(18-I202,1.81)))</f>
        <v>17</v>
      </c>
      <c r="K202" s="102">
        <f>F202+H202+J202</f>
        <v>176</v>
      </c>
    </row>
    <row r="203" spans="1:11" s="6" customFormat="1" ht="12.75">
      <c r="A203" s="1"/>
      <c r="B203" s="46"/>
      <c r="C203" s="39"/>
      <c r="D203" s="40"/>
      <c r="E203" s="37"/>
      <c r="F203" s="40"/>
      <c r="G203" s="4"/>
      <c r="H203" s="5"/>
      <c r="K203" s="5"/>
    </row>
    <row r="204" spans="1:11" s="15" customFormat="1" ht="15.75" thickBot="1">
      <c r="A204" s="9"/>
      <c r="B204" s="10" t="s">
        <v>88</v>
      </c>
      <c r="C204" s="9"/>
      <c r="D204" s="11"/>
      <c r="E204" s="12"/>
      <c r="F204" s="9"/>
      <c r="G204" s="13"/>
      <c r="H204" s="14"/>
      <c r="K204" s="14"/>
    </row>
    <row r="205" spans="1:11" s="19" customFormat="1" ht="26.25" thickBot="1">
      <c r="A205" s="140" t="s">
        <v>5</v>
      </c>
      <c r="B205" s="148" t="s">
        <v>6</v>
      </c>
      <c r="C205" s="143" t="s">
        <v>7</v>
      </c>
      <c r="D205" s="144" t="s">
        <v>8</v>
      </c>
      <c r="E205" s="142" t="s">
        <v>82</v>
      </c>
      <c r="F205" s="145" t="s">
        <v>10</v>
      </c>
      <c r="G205" s="142" t="s">
        <v>83</v>
      </c>
      <c r="H205" s="145" t="s">
        <v>10</v>
      </c>
      <c r="I205" s="142" t="s">
        <v>84</v>
      </c>
      <c r="J205" s="145" t="s">
        <v>10</v>
      </c>
      <c r="K205" s="147" t="s">
        <v>85</v>
      </c>
    </row>
    <row r="206" spans="1:11" s="6" customFormat="1" ht="12.75">
      <c r="A206" s="82">
        <v>1</v>
      </c>
      <c r="B206" s="103" t="s">
        <v>25</v>
      </c>
      <c r="C206" s="84">
        <v>1999</v>
      </c>
      <c r="D206" s="85" t="s">
        <v>13</v>
      </c>
      <c r="E206" s="86">
        <v>8.38</v>
      </c>
      <c r="F206" s="87">
        <f>TRUNC(72.7291*(POWER(10-E206,1.81)))</f>
        <v>174</v>
      </c>
      <c r="G206" s="86">
        <v>9.84</v>
      </c>
      <c r="H206" s="87">
        <f>TRUNC(58.015*(POWER(11.5-G206,1.81)))</f>
        <v>145</v>
      </c>
      <c r="I206" s="86">
        <v>16.42</v>
      </c>
      <c r="J206" s="87">
        <f>TRUNC(25.4347*(POWER(18-I206,1.81)))</f>
        <v>58</v>
      </c>
      <c r="K206" s="88">
        <f>F206+H206+J206</f>
        <v>377</v>
      </c>
    </row>
    <row r="207" spans="1:11" s="6" customFormat="1" ht="13.5" thickBot="1">
      <c r="A207" s="96">
        <v>2</v>
      </c>
      <c r="B207" s="104" t="s">
        <v>27</v>
      </c>
      <c r="C207" s="105">
        <v>1999</v>
      </c>
      <c r="D207" s="99" t="s">
        <v>13</v>
      </c>
      <c r="E207" s="100">
        <v>8.76</v>
      </c>
      <c r="F207" s="101">
        <f>TRUNC(72.7291*(POWER(10-E207,1.81)))</f>
        <v>107</v>
      </c>
      <c r="G207" s="100">
        <v>10.42</v>
      </c>
      <c r="H207" s="101">
        <f>TRUNC(58.015*(POWER(11.5-G207,1.81)))</f>
        <v>66</v>
      </c>
      <c r="I207" s="100">
        <v>17.57</v>
      </c>
      <c r="J207" s="101">
        <f>TRUNC(25.4347*(POWER(18-I207,1.81)))</f>
        <v>5</v>
      </c>
      <c r="K207" s="102">
        <f>F207+H207+J207</f>
        <v>178</v>
      </c>
    </row>
    <row r="208" spans="1:11" s="19" customFormat="1" ht="12.75">
      <c r="A208" s="16"/>
      <c r="B208" s="16"/>
      <c r="C208" s="17"/>
      <c r="D208" s="18"/>
      <c r="E208" s="16"/>
      <c r="F208" s="16"/>
      <c r="G208" s="16"/>
      <c r="H208" s="16"/>
      <c r="I208" s="16"/>
      <c r="J208" s="16"/>
      <c r="K208" s="16"/>
    </row>
    <row r="209" spans="1:11" s="15" customFormat="1" ht="15.75" thickBot="1">
      <c r="A209" s="9"/>
      <c r="B209" s="10" t="s">
        <v>89</v>
      </c>
      <c r="C209" s="9"/>
      <c r="D209" s="11"/>
      <c r="E209" s="12"/>
      <c r="F209" s="9"/>
      <c r="G209" s="13"/>
      <c r="H209" s="14"/>
      <c r="K209" s="13"/>
    </row>
    <row r="210" spans="1:11" s="19" customFormat="1" ht="26.25" thickBot="1">
      <c r="A210" s="140" t="s">
        <v>5</v>
      </c>
      <c r="B210" s="141" t="s">
        <v>6</v>
      </c>
      <c r="C210" s="143" t="s">
        <v>7</v>
      </c>
      <c r="D210" s="144" t="s">
        <v>8</v>
      </c>
      <c r="E210" s="142" t="s">
        <v>83</v>
      </c>
      <c r="F210" s="145" t="s">
        <v>10</v>
      </c>
      <c r="G210" s="142" t="s">
        <v>84</v>
      </c>
      <c r="H210" s="145" t="s">
        <v>10</v>
      </c>
      <c r="I210" s="142" t="s">
        <v>90</v>
      </c>
      <c r="J210" s="145" t="s">
        <v>10</v>
      </c>
      <c r="K210" s="147" t="s">
        <v>85</v>
      </c>
    </row>
    <row r="211" spans="1:11" s="25" customFormat="1" ht="12.75">
      <c r="A211" s="55">
        <v>1</v>
      </c>
      <c r="B211" s="106" t="s">
        <v>40</v>
      </c>
      <c r="C211" s="107">
        <v>1995</v>
      </c>
      <c r="D211" s="79" t="s">
        <v>13</v>
      </c>
      <c r="E211" s="59">
        <v>8.38</v>
      </c>
      <c r="F211" s="60">
        <f>TRUNC(46.0849*(POWER(13-E211,1.81)))</f>
        <v>735</v>
      </c>
      <c r="G211" s="59">
        <v>13.26</v>
      </c>
      <c r="H211" s="60">
        <f>TRUNC(17.857*(POWER(21-G211,1.81)))</f>
        <v>725</v>
      </c>
      <c r="I211" s="59">
        <v>27.46</v>
      </c>
      <c r="J211" s="60">
        <f>TRUNC(4.99087*(POWER(42.5-I211,1.81)))</f>
        <v>674</v>
      </c>
      <c r="K211" s="61">
        <f>F211+H211+J211</f>
        <v>2134</v>
      </c>
    </row>
    <row r="212" spans="1:16" s="25" customFormat="1" ht="12.75">
      <c r="A212" s="62">
        <v>2</v>
      </c>
      <c r="B212" s="63" t="s">
        <v>34</v>
      </c>
      <c r="C212" s="64">
        <v>1995</v>
      </c>
      <c r="D212" s="65" t="s">
        <v>13</v>
      </c>
      <c r="E212" s="66">
        <v>9.18</v>
      </c>
      <c r="F212" s="67">
        <f>TRUNC(46.0849*(POWER(13-E212,1.81)))</f>
        <v>521</v>
      </c>
      <c r="G212" s="66">
        <v>14.7</v>
      </c>
      <c r="H212" s="67">
        <f>TRUNC(17.857*(POWER(21-G212,1.81)))</f>
        <v>499</v>
      </c>
      <c r="I212" s="66">
        <v>30.34</v>
      </c>
      <c r="J212" s="67">
        <f>TRUNC(4.99087*(POWER(42.5-I212,1.81)))</f>
        <v>459</v>
      </c>
      <c r="K212" s="68">
        <f>F212+H212+J212</f>
        <v>1479</v>
      </c>
      <c r="L212" s="20"/>
      <c r="M212" s="21"/>
      <c r="N212" s="21"/>
      <c r="O212" s="22"/>
      <c r="P212" s="16"/>
    </row>
    <row r="213" spans="1:11" s="25" customFormat="1" ht="12.75">
      <c r="A213" s="62">
        <v>3</v>
      </c>
      <c r="B213" s="63" t="s">
        <v>42</v>
      </c>
      <c r="C213" s="64">
        <v>1995</v>
      </c>
      <c r="D213" s="65" t="s">
        <v>13</v>
      </c>
      <c r="E213" s="66">
        <v>9.49</v>
      </c>
      <c r="F213" s="67">
        <f>TRUNC(46.0849*(POWER(13-E213,1.81)))</f>
        <v>447</v>
      </c>
      <c r="G213" s="66">
        <v>15.08</v>
      </c>
      <c r="H213" s="67">
        <f>TRUNC(17.857*(POWER(21-G213,1.81)))</f>
        <v>446</v>
      </c>
      <c r="I213" s="66">
        <v>31.54</v>
      </c>
      <c r="J213" s="67">
        <f>TRUNC(4.99087*(POWER(42.5-I213,1.81)))</f>
        <v>380</v>
      </c>
      <c r="K213" s="68">
        <f>F213+H213+J213</f>
        <v>1273</v>
      </c>
    </row>
    <row r="214" spans="1:11" s="25" customFormat="1" ht="12.75">
      <c r="A214" s="62">
        <v>4</v>
      </c>
      <c r="B214" s="69" t="s">
        <v>41</v>
      </c>
      <c r="C214" s="70">
        <v>1996</v>
      </c>
      <c r="D214" s="71" t="s">
        <v>17</v>
      </c>
      <c r="E214" s="66">
        <v>9.37</v>
      </c>
      <c r="F214" s="67">
        <f>TRUNC(46.0849*(POWER(13-E214,1.81)))</f>
        <v>475</v>
      </c>
      <c r="G214" s="66">
        <v>15.49</v>
      </c>
      <c r="H214" s="67">
        <f>TRUNC(17.857*(POWER(21-G214,1.81)))</f>
        <v>392</v>
      </c>
      <c r="I214" s="66">
        <v>31.37</v>
      </c>
      <c r="J214" s="67">
        <f>TRUNC(4.99087*(POWER(42.5-I214,1.81)))</f>
        <v>391</v>
      </c>
      <c r="K214" s="68">
        <f>F214+H214+J214</f>
        <v>1258</v>
      </c>
    </row>
    <row r="215" spans="1:11" s="25" customFormat="1" ht="13.5" thickBot="1">
      <c r="A215" s="72">
        <v>5</v>
      </c>
      <c r="B215" s="73" t="s">
        <v>37</v>
      </c>
      <c r="C215" s="74">
        <v>1995</v>
      </c>
      <c r="D215" s="75" t="s">
        <v>13</v>
      </c>
      <c r="E215" s="76">
        <v>9.61</v>
      </c>
      <c r="F215" s="77">
        <f>TRUNC(46.0849*(POWER(13-E215,1.81)))</f>
        <v>419</v>
      </c>
      <c r="G215" s="76">
        <v>15.38</v>
      </c>
      <c r="H215" s="77">
        <f>TRUNC(17.857*(POWER(21-G215,1.81)))</f>
        <v>406</v>
      </c>
      <c r="I215" s="76">
        <v>32.34</v>
      </c>
      <c r="J215" s="77">
        <f>TRUNC(4.99087*(POWER(42.5-I215,1.81)))</f>
        <v>331</v>
      </c>
      <c r="K215" s="78">
        <f>F215+H215+J215</f>
        <v>1156</v>
      </c>
    </row>
    <row r="216" spans="1:11" s="6" customFormat="1" ht="12.75">
      <c r="A216" s="4"/>
      <c r="B216" s="39"/>
      <c r="C216" s="40"/>
      <c r="D216" s="37"/>
      <c r="E216" s="38"/>
      <c r="F216" s="4"/>
      <c r="G216" s="5"/>
      <c r="K216" s="5"/>
    </row>
    <row r="217" spans="1:11" s="15" customFormat="1" ht="15.75" thickBot="1">
      <c r="A217" s="9"/>
      <c r="B217" s="10" t="s">
        <v>91</v>
      </c>
      <c r="C217" s="9"/>
      <c r="D217" s="11"/>
      <c r="E217" s="12"/>
      <c r="F217" s="9"/>
      <c r="G217" s="13"/>
      <c r="H217" s="14"/>
      <c r="K217" s="13"/>
    </row>
    <row r="218" spans="1:11" s="19" customFormat="1" ht="26.25" thickBot="1">
      <c r="A218" s="140" t="s">
        <v>5</v>
      </c>
      <c r="B218" s="141" t="s">
        <v>6</v>
      </c>
      <c r="C218" s="143" t="s">
        <v>7</v>
      </c>
      <c r="D218" s="144" t="s">
        <v>8</v>
      </c>
      <c r="E218" s="142" t="s">
        <v>83</v>
      </c>
      <c r="F218" s="145" t="s">
        <v>10</v>
      </c>
      <c r="G218" s="142" t="s">
        <v>84</v>
      </c>
      <c r="H218" s="145" t="s">
        <v>10</v>
      </c>
      <c r="I218" s="142" t="s">
        <v>90</v>
      </c>
      <c r="J218" s="141" t="s">
        <v>10</v>
      </c>
      <c r="K218" s="146" t="s">
        <v>85</v>
      </c>
    </row>
    <row r="219" spans="1:11" s="25" customFormat="1" ht="12.75">
      <c r="A219" s="55">
        <v>1</v>
      </c>
      <c r="B219" s="83" t="s">
        <v>45</v>
      </c>
      <c r="C219" s="84">
        <v>1995</v>
      </c>
      <c r="D219" s="85" t="s">
        <v>13</v>
      </c>
      <c r="E219" s="86">
        <v>8.75</v>
      </c>
      <c r="F219" s="60">
        <f aca="true" t="shared" si="4" ref="F219:F226">TRUNC(58.015*(POWER(11.5-E219,1.81)))</f>
        <v>362</v>
      </c>
      <c r="G219" s="86">
        <v>14.04</v>
      </c>
      <c r="H219" s="60">
        <f aca="true" t="shared" si="5" ref="H219:H226">TRUNC(25.4347*(POWER(18-G219,1.81)))</f>
        <v>307</v>
      </c>
      <c r="I219" s="86">
        <v>28.87</v>
      </c>
      <c r="J219" s="108">
        <f aca="true" t="shared" si="6" ref="J219:J225">TRUNC(5.8425*(POWER(38-I219,1.81)))</f>
        <v>319</v>
      </c>
      <c r="K219" s="109">
        <f aca="true" t="shared" si="7" ref="K219:K225">F219+H219+J219</f>
        <v>988</v>
      </c>
    </row>
    <row r="220" spans="1:16" s="25" customFormat="1" ht="12.75">
      <c r="A220" s="62">
        <v>2</v>
      </c>
      <c r="B220" s="90" t="s">
        <v>46</v>
      </c>
      <c r="C220" s="91">
        <v>1995</v>
      </c>
      <c r="D220" s="92" t="s">
        <v>13</v>
      </c>
      <c r="E220" s="93">
        <v>8.99</v>
      </c>
      <c r="F220" s="67">
        <f t="shared" si="4"/>
        <v>306</v>
      </c>
      <c r="G220" s="93">
        <v>14.62</v>
      </c>
      <c r="H220" s="67">
        <f t="shared" si="5"/>
        <v>230</v>
      </c>
      <c r="I220" s="93">
        <v>29.45</v>
      </c>
      <c r="J220" s="110">
        <f t="shared" si="6"/>
        <v>284</v>
      </c>
      <c r="K220" s="111">
        <f t="shared" si="7"/>
        <v>820</v>
      </c>
      <c r="L220" s="20"/>
      <c r="M220" s="21"/>
      <c r="N220" s="21"/>
      <c r="O220" s="22"/>
      <c r="P220" s="16"/>
    </row>
    <row r="221" spans="1:11" s="25" customFormat="1" ht="12.75">
      <c r="A221" s="62">
        <v>3</v>
      </c>
      <c r="B221" s="90" t="s">
        <v>51</v>
      </c>
      <c r="C221" s="112">
        <v>1995</v>
      </c>
      <c r="D221" s="92" t="s">
        <v>49</v>
      </c>
      <c r="E221" s="93">
        <v>9.11</v>
      </c>
      <c r="F221" s="67">
        <f t="shared" si="4"/>
        <v>280</v>
      </c>
      <c r="G221" s="93">
        <v>15.84</v>
      </c>
      <c r="H221" s="67">
        <f t="shared" si="5"/>
        <v>102</v>
      </c>
      <c r="I221" s="93">
        <v>32.14</v>
      </c>
      <c r="J221" s="110">
        <f t="shared" si="6"/>
        <v>143</v>
      </c>
      <c r="K221" s="111">
        <f t="shared" si="7"/>
        <v>525</v>
      </c>
    </row>
    <row r="222" spans="1:11" s="25" customFormat="1" ht="12.75">
      <c r="A222" s="62">
        <v>4</v>
      </c>
      <c r="B222" s="113" t="s">
        <v>52</v>
      </c>
      <c r="C222" s="112">
        <v>1995</v>
      </c>
      <c r="D222" s="92" t="s">
        <v>49</v>
      </c>
      <c r="E222" s="93">
        <v>9.41</v>
      </c>
      <c r="F222" s="67">
        <f t="shared" si="4"/>
        <v>220</v>
      </c>
      <c r="G222" s="93">
        <v>15.44</v>
      </c>
      <c r="H222" s="67">
        <f t="shared" si="5"/>
        <v>139</v>
      </c>
      <c r="I222" s="93">
        <v>32.42</v>
      </c>
      <c r="J222" s="110">
        <f t="shared" si="6"/>
        <v>131</v>
      </c>
      <c r="K222" s="111">
        <f t="shared" si="7"/>
        <v>490</v>
      </c>
    </row>
    <row r="223" spans="1:11" s="25" customFormat="1" ht="12.75">
      <c r="A223" s="62">
        <v>5</v>
      </c>
      <c r="B223" s="113" t="s">
        <v>53</v>
      </c>
      <c r="C223" s="112">
        <v>1996</v>
      </c>
      <c r="D223" s="92" t="s">
        <v>13</v>
      </c>
      <c r="E223" s="93">
        <v>9.65</v>
      </c>
      <c r="F223" s="67">
        <f t="shared" si="4"/>
        <v>176</v>
      </c>
      <c r="G223" s="93">
        <v>15.63</v>
      </c>
      <c r="H223" s="67">
        <f t="shared" si="5"/>
        <v>121</v>
      </c>
      <c r="I223" s="93">
        <v>32.42</v>
      </c>
      <c r="J223" s="110">
        <f t="shared" si="6"/>
        <v>131</v>
      </c>
      <c r="K223" s="111">
        <f t="shared" si="7"/>
        <v>428</v>
      </c>
    </row>
    <row r="224" spans="1:16" s="25" customFormat="1" ht="12.75">
      <c r="A224" s="62">
        <v>6</v>
      </c>
      <c r="B224" s="113" t="s">
        <v>54</v>
      </c>
      <c r="C224" s="112">
        <v>1996</v>
      </c>
      <c r="D224" s="92" t="s">
        <v>17</v>
      </c>
      <c r="E224" s="93">
        <v>9.88</v>
      </c>
      <c r="F224" s="67">
        <f t="shared" si="4"/>
        <v>138</v>
      </c>
      <c r="G224" s="93">
        <v>15.96</v>
      </c>
      <c r="H224" s="67">
        <f t="shared" si="5"/>
        <v>92</v>
      </c>
      <c r="I224" s="93">
        <v>32.64</v>
      </c>
      <c r="J224" s="110">
        <f t="shared" si="6"/>
        <v>122</v>
      </c>
      <c r="K224" s="111">
        <f t="shared" si="7"/>
        <v>352</v>
      </c>
      <c r="L224" s="20"/>
      <c r="M224" s="21"/>
      <c r="N224" s="21"/>
      <c r="O224" s="22"/>
      <c r="P224" s="16"/>
    </row>
    <row r="225" spans="1:11" s="6" customFormat="1" ht="12.75">
      <c r="A225" s="62">
        <v>7</v>
      </c>
      <c r="B225" s="113" t="s">
        <v>48</v>
      </c>
      <c r="C225" s="91">
        <v>1995</v>
      </c>
      <c r="D225" s="92" t="s">
        <v>49</v>
      </c>
      <c r="E225" s="93">
        <v>9.89</v>
      </c>
      <c r="F225" s="67">
        <f t="shared" si="4"/>
        <v>137</v>
      </c>
      <c r="G225" s="93">
        <v>16.26</v>
      </c>
      <c r="H225" s="67">
        <f t="shared" si="5"/>
        <v>69</v>
      </c>
      <c r="I225" s="93">
        <v>34.95</v>
      </c>
      <c r="J225" s="110">
        <f t="shared" si="6"/>
        <v>43</v>
      </c>
      <c r="K225" s="111">
        <f t="shared" si="7"/>
        <v>249</v>
      </c>
    </row>
    <row r="226" spans="1:11" s="6" customFormat="1" ht="13.5" thickBot="1">
      <c r="A226" s="72">
        <v>8</v>
      </c>
      <c r="B226" s="97" t="s">
        <v>47</v>
      </c>
      <c r="C226" s="98">
        <v>1995</v>
      </c>
      <c r="D226" s="99" t="s">
        <v>15</v>
      </c>
      <c r="E226" s="100">
        <v>9.79</v>
      </c>
      <c r="F226" s="77">
        <f t="shared" si="4"/>
        <v>153</v>
      </c>
      <c r="G226" s="100">
        <v>15.58</v>
      </c>
      <c r="H226" s="77">
        <f t="shared" si="5"/>
        <v>125</v>
      </c>
      <c r="I226" s="76" t="s">
        <v>76</v>
      </c>
      <c r="J226" s="114">
        <v>0</v>
      </c>
      <c r="K226" s="115" t="s">
        <v>92</v>
      </c>
    </row>
    <row r="227" spans="1:7" s="6" customFormat="1" ht="12.75">
      <c r="A227" s="4"/>
      <c r="B227" s="35"/>
      <c r="C227" s="36"/>
      <c r="D227" s="37"/>
      <c r="E227" s="38"/>
      <c r="F227" s="23"/>
      <c r="G227" s="4"/>
    </row>
    <row r="228" spans="1:11" s="15" customFormat="1" ht="15.75" thickBot="1">
      <c r="A228" s="9"/>
      <c r="B228" s="10" t="s">
        <v>93</v>
      </c>
      <c r="C228" s="9"/>
      <c r="D228" s="11"/>
      <c r="E228" s="12"/>
      <c r="F228" s="9"/>
      <c r="G228" s="13"/>
      <c r="H228" s="14"/>
      <c r="K228" s="13"/>
    </row>
    <row r="229" spans="1:11" s="19" customFormat="1" ht="26.25" thickBot="1">
      <c r="A229" s="140" t="s">
        <v>5</v>
      </c>
      <c r="B229" s="141" t="s">
        <v>6</v>
      </c>
      <c r="C229" s="143" t="s">
        <v>7</v>
      </c>
      <c r="D229" s="144" t="s">
        <v>8</v>
      </c>
      <c r="E229" s="142" t="s">
        <v>83</v>
      </c>
      <c r="F229" s="145" t="s">
        <v>10</v>
      </c>
      <c r="G229" s="142" t="s">
        <v>84</v>
      </c>
      <c r="H229" s="145" t="s">
        <v>10</v>
      </c>
      <c r="I229" s="142" t="s">
        <v>90</v>
      </c>
      <c r="J229" s="141" t="s">
        <v>10</v>
      </c>
      <c r="K229" s="146" t="s">
        <v>85</v>
      </c>
    </row>
    <row r="230" spans="1:11" s="25" customFormat="1" ht="12.75">
      <c r="A230" s="55">
        <v>1</v>
      </c>
      <c r="B230" s="83" t="s">
        <v>61</v>
      </c>
      <c r="C230" s="116">
        <v>1993</v>
      </c>
      <c r="D230" s="85" t="s">
        <v>62</v>
      </c>
      <c r="E230" s="86">
        <v>8.13</v>
      </c>
      <c r="F230" s="60">
        <f aca="true" t="shared" si="8" ref="F230:F235">TRUNC(58.015*(POWER(11.5-E230,1.81)))</f>
        <v>523</v>
      </c>
      <c r="G230" s="86">
        <v>12.87</v>
      </c>
      <c r="H230" s="60">
        <f aca="true" t="shared" si="9" ref="H230:H235">TRUNC(25.4347*(POWER(18-G230,1.81)))</f>
        <v>490</v>
      </c>
      <c r="I230" s="86">
        <v>26.22</v>
      </c>
      <c r="J230" s="108">
        <f aca="true" t="shared" si="10" ref="J230:J235">TRUNC(5.8425*(POWER(38-I230,1.81)))</f>
        <v>507</v>
      </c>
      <c r="K230" s="109">
        <f aca="true" t="shared" si="11" ref="K230:K235">F230+H230+J230</f>
        <v>1520</v>
      </c>
    </row>
    <row r="231" spans="1:16" s="25" customFormat="1" ht="12.75">
      <c r="A231" s="62">
        <v>2</v>
      </c>
      <c r="B231" s="113" t="s">
        <v>63</v>
      </c>
      <c r="C231" s="112">
        <v>1993</v>
      </c>
      <c r="D231" s="92" t="s">
        <v>13</v>
      </c>
      <c r="E231" s="93">
        <v>8.26</v>
      </c>
      <c r="F231" s="67">
        <f t="shared" si="8"/>
        <v>487</v>
      </c>
      <c r="G231" s="93">
        <v>13.15</v>
      </c>
      <c r="H231" s="67">
        <f t="shared" si="9"/>
        <v>443</v>
      </c>
      <c r="I231" s="93">
        <v>26.4</v>
      </c>
      <c r="J231" s="110">
        <f t="shared" si="10"/>
        <v>493</v>
      </c>
      <c r="K231" s="111">
        <f t="shared" si="11"/>
        <v>1423</v>
      </c>
      <c r="L231" s="20"/>
      <c r="M231" s="21"/>
      <c r="N231" s="21"/>
      <c r="O231" s="22"/>
      <c r="P231" s="16"/>
    </row>
    <row r="232" spans="1:11" s="25" customFormat="1" ht="12.75">
      <c r="A232" s="62">
        <v>3</v>
      </c>
      <c r="B232" s="113" t="s">
        <v>58</v>
      </c>
      <c r="C232" s="91">
        <v>1994</v>
      </c>
      <c r="D232" s="92" t="s">
        <v>13</v>
      </c>
      <c r="E232" s="93">
        <v>8.1</v>
      </c>
      <c r="F232" s="67">
        <f t="shared" si="8"/>
        <v>531</v>
      </c>
      <c r="G232" s="93">
        <v>13.24</v>
      </c>
      <c r="H232" s="67">
        <f t="shared" si="9"/>
        <v>428</v>
      </c>
      <c r="I232" s="93">
        <v>27.4</v>
      </c>
      <c r="J232" s="110">
        <f t="shared" si="10"/>
        <v>419</v>
      </c>
      <c r="K232" s="111">
        <f t="shared" si="11"/>
        <v>1378</v>
      </c>
    </row>
    <row r="233" spans="1:11" s="25" customFormat="1" ht="12.75">
      <c r="A233" s="62">
        <v>4</v>
      </c>
      <c r="B233" s="90" t="s">
        <v>59</v>
      </c>
      <c r="C233" s="91">
        <v>1994</v>
      </c>
      <c r="D233" s="92" t="s">
        <v>60</v>
      </c>
      <c r="E233" s="93">
        <v>8.11</v>
      </c>
      <c r="F233" s="67">
        <f t="shared" si="8"/>
        <v>528</v>
      </c>
      <c r="G233" s="93">
        <v>13.08</v>
      </c>
      <c r="H233" s="67">
        <f t="shared" si="9"/>
        <v>454</v>
      </c>
      <c r="I233" s="93">
        <v>28.11</v>
      </c>
      <c r="J233" s="110">
        <f t="shared" si="10"/>
        <v>369</v>
      </c>
      <c r="K233" s="111">
        <f t="shared" si="11"/>
        <v>1351</v>
      </c>
    </row>
    <row r="234" spans="1:11" s="25" customFormat="1" ht="12.75">
      <c r="A234" s="62">
        <v>5</v>
      </c>
      <c r="B234" s="113" t="s">
        <v>64</v>
      </c>
      <c r="C234" s="112">
        <v>1994</v>
      </c>
      <c r="D234" s="92" t="s">
        <v>49</v>
      </c>
      <c r="E234" s="93">
        <v>9.74</v>
      </c>
      <c r="F234" s="67">
        <f t="shared" si="8"/>
        <v>161</v>
      </c>
      <c r="G234" s="93">
        <v>15.51</v>
      </c>
      <c r="H234" s="67">
        <f t="shared" si="9"/>
        <v>132</v>
      </c>
      <c r="I234" s="93">
        <v>32.33</v>
      </c>
      <c r="J234" s="110">
        <f t="shared" si="10"/>
        <v>135</v>
      </c>
      <c r="K234" s="111">
        <f t="shared" si="11"/>
        <v>428</v>
      </c>
    </row>
    <row r="235" spans="1:16" s="25" customFormat="1" ht="13.5" thickBot="1">
      <c r="A235" s="117" t="s">
        <v>94</v>
      </c>
      <c r="B235" s="97" t="s">
        <v>56</v>
      </c>
      <c r="C235" s="105">
        <v>1991</v>
      </c>
      <c r="D235" s="99" t="s">
        <v>13</v>
      </c>
      <c r="E235" s="100">
        <v>7.63</v>
      </c>
      <c r="F235" s="77">
        <f t="shared" si="8"/>
        <v>671</v>
      </c>
      <c r="G235" s="100">
        <v>11.91</v>
      </c>
      <c r="H235" s="77">
        <f t="shared" si="9"/>
        <v>669</v>
      </c>
      <c r="I235" s="100">
        <v>23.76</v>
      </c>
      <c r="J235" s="114">
        <f t="shared" si="10"/>
        <v>715</v>
      </c>
      <c r="K235" s="115">
        <f t="shared" si="11"/>
        <v>2055</v>
      </c>
      <c r="L235" s="20"/>
      <c r="M235" s="21"/>
      <c r="N235" s="21"/>
      <c r="O235" s="22"/>
      <c r="P235" s="16"/>
    </row>
    <row r="236" spans="1:16" s="25" customFormat="1" ht="12.75">
      <c r="A236" s="16"/>
      <c r="B236" s="35"/>
      <c r="C236" s="40"/>
      <c r="D236" s="37"/>
      <c r="E236" s="21"/>
      <c r="F236" s="22"/>
      <c r="G236" s="23"/>
      <c r="H236" s="24"/>
      <c r="J236" s="20"/>
      <c r="K236" s="21"/>
      <c r="L236" s="20"/>
      <c r="M236" s="21"/>
      <c r="N236" s="21"/>
      <c r="O236" s="22"/>
      <c r="P236" s="16"/>
    </row>
    <row r="237" spans="1:11" s="6" customFormat="1" ht="12.75">
      <c r="A237" s="118"/>
      <c r="E237" s="5"/>
      <c r="F237" s="5"/>
      <c r="G237" s="5"/>
      <c r="H237" s="5"/>
      <c r="K237" s="5"/>
    </row>
    <row r="238" spans="1:16" s="119" customFormat="1" ht="15">
      <c r="A238" s="9"/>
      <c r="B238" s="32" t="s">
        <v>95</v>
      </c>
      <c r="E238" s="120"/>
      <c r="G238" s="29"/>
      <c r="H238" s="29"/>
      <c r="J238" s="121"/>
      <c r="K238" s="29"/>
      <c r="L238" s="121"/>
      <c r="M238" s="121"/>
      <c r="N238" s="121"/>
      <c r="O238" s="121"/>
      <c r="P238" s="121"/>
    </row>
    <row r="239" spans="1:10" s="19" customFormat="1" ht="12.75">
      <c r="A239" s="16" t="s">
        <v>5</v>
      </c>
      <c r="B239" s="16" t="s">
        <v>6</v>
      </c>
      <c r="C239" s="17" t="s">
        <v>7</v>
      </c>
      <c r="D239" s="18" t="s">
        <v>8</v>
      </c>
      <c r="E239" s="16" t="s">
        <v>9</v>
      </c>
      <c r="F239" s="16" t="s">
        <v>10</v>
      </c>
      <c r="G239" s="16" t="s">
        <v>11</v>
      </c>
      <c r="J239" s="16"/>
    </row>
    <row r="240" spans="1:15" s="123" customFormat="1" ht="12.75">
      <c r="A240" s="16">
        <v>1</v>
      </c>
      <c r="B240" s="20" t="s">
        <v>20</v>
      </c>
      <c r="C240" s="21">
        <v>1997</v>
      </c>
      <c r="D240" s="21" t="s">
        <v>13</v>
      </c>
      <c r="E240" s="122">
        <v>30</v>
      </c>
      <c r="F240" s="16"/>
      <c r="G240" s="5"/>
      <c r="I240" s="5"/>
      <c r="J240" s="4"/>
      <c r="K240" s="1"/>
      <c r="L240" s="1"/>
      <c r="M240" s="1"/>
      <c r="N240" s="1"/>
      <c r="O240" s="1"/>
    </row>
    <row r="241" spans="1:10" s="1" customFormat="1" ht="12.75">
      <c r="A241" s="16">
        <v>2</v>
      </c>
      <c r="B241" s="26" t="s">
        <v>14</v>
      </c>
      <c r="C241" s="21">
        <v>1997</v>
      </c>
      <c r="D241" s="21" t="s">
        <v>15</v>
      </c>
      <c r="E241" s="124">
        <v>19.8</v>
      </c>
      <c r="F241" s="16"/>
      <c r="G241" s="5"/>
      <c r="H241" s="123"/>
      <c r="I241" s="5"/>
      <c r="J241" s="4"/>
    </row>
    <row r="242" spans="1:10" s="1" customFormat="1" ht="12.75">
      <c r="A242" s="16">
        <v>3</v>
      </c>
      <c r="B242" s="30" t="s">
        <v>21</v>
      </c>
      <c r="C242" s="27">
        <v>1997</v>
      </c>
      <c r="D242" s="27" t="s">
        <v>13</v>
      </c>
      <c r="E242" s="124">
        <v>19.15</v>
      </c>
      <c r="F242" s="16"/>
      <c r="G242" s="5"/>
      <c r="H242" s="123"/>
      <c r="I242" s="5"/>
      <c r="J242" s="4"/>
    </row>
    <row r="243" spans="1:11" s="6" customFormat="1" ht="12.75">
      <c r="A243" s="118"/>
      <c r="E243" s="5"/>
      <c r="F243" s="5"/>
      <c r="G243" s="5"/>
      <c r="H243" s="5"/>
      <c r="K243" s="5"/>
    </row>
    <row r="244" spans="1:11" s="119" customFormat="1" ht="15">
      <c r="A244" s="29"/>
      <c r="B244" s="32" t="s">
        <v>96</v>
      </c>
      <c r="E244" s="29"/>
      <c r="F244" s="29"/>
      <c r="G244" s="29"/>
      <c r="H244" s="29"/>
      <c r="K244" s="29"/>
    </row>
    <row r="245" spans="1:11" s="19" customFormat="1" ht="12.75">
      <c r="A245" s="16" t="s">
        <v>5</v>
      </c>
      <c r="B245" s="16" t="s">
        <v>6</v>
      </c>
      <c r="C245" s="17" t="s">
        <v>7</v>
      </c>
      <c r="D245" s="18" t="s">
        <v>8</v>
      </c>
      <c r="E245" s="16" t="s">
        <v>9</v>
      </c>
      <c r="F245" s="16" t="s">
        <v>10</v>
      </c>
      <c r="G245" s="16" t="s">
        <v>11</v>
      </c>
      <c r="K245" s="16"/>
    </row>
    <row r="246" spans="1:11" s="1" customFormat="1" ht="12.75">
      <c r="A246" s="4">
        <v>1</v>
      </c>
      <c r="B246" s="35" t="s">
        <v>28</v>
      </c>
      <c r="C246" s="36">
        <v>1997</v>
      </c>
      <c r="D246" s="37" t="s">
        <v>15</v>
      </c>
      <c r="E246" s="38">
        <v>20.5</v>
      </c>
      <c r="F246" s="125"/>
      <c r="G246" s="4"/>
      <c r="K246" s="4"/>
    </row>
    <row r="247" spans="4:7" s="6" customFormat="1" ht="12.75">
      <c r="D247" s="5"/>
      <c r="E247" s="5"/>
      <c r="F247" s="5"/>
      <c r="G247" s="4"/>
    </row>
    <row r="248" spans="1:16" s="119" customFormat="1" ht="15">
      <c r="A248" s="9"/>
      <c r="B248" s="32" t="s">
        <v>97</v>
      </c>
      <c r="E248" s="120"/>
      <c r="G248" s="29"/>
      <c r="H248" s="29"/>
      <c r="J248" s="121"/>
      <c r="K248" s="29"/>
      <c r="L248" s="121"/>
      <c r="M248" s="121"/>
      <c r="N248" s="121"/>
      <c r="O248" s="121"/>
      <c r="P248" s="121"/>
    </row>
    <row r="249" spans="1:11" s="19" customFormat="1" ht="12.75">
      <c r="A249" s="16" t="s">
        <v>5</v>
      </c>
      <c r="B249" s="16" t="s">
        <v>6</v>
      </c>
      <c r="C249" s="17" t="s">
        <v>7</v>
      </c>
      <c r="D249" s="18" t="s">
        <v>8</v>
      </c>
      <c r="E249" s="16" t="s">
        <v>9</v>
      </c>
      <c r="F249" s="16" t="s">
        <v>10</v>
      </c>
      <c r="G249" s="16" t="s">
        <v>11</v>
      </c>
      <c r="K249" s="16"/>
    </row>
    <row r="250" spans="1:15" s="123" customFormat="1" ht="12.75">
      <c r="A250" s="16">
        <v>1</v>
      </c>
      <c r="B250" s="19" t="s">
        <v>98</v>
      </c>
      <c r="C250" s="16">
        <v>1995</v>
      </c>
      <c r="D250" s="18" t="s">
        <v>13</v>
      </c>
      <c r="E250" s="124">
        <v>43.96</v>
      </c>
      <c r="F250" s="16"/>
      <c r="G250" s="4"/>
      <c r="I250" s="4"/>
      <c r="J250" s="1"/>
      <c r="K250" s="4"/>
      <c r="L250" s="1"/>
      <c r="M250" s="1"/>
      <c r="N250" s="1"/>
      <c r="O250" s="1"/>
    </row>
    <row r="251" spans="1:11" s="1" customFormat="1" ht="12.75">
      <c r="A251" s="16">
        <v>2</v>
      </c>
      <c r="B251" s="20" t="s">
        <v>34</v>
      </c>
      <c r="C251" s="21">
        <v>1995</v>
      </c>
      <c r="D251" s="21" t="s">
        <v>13</v>
      </c>
      <c r="E251" s="124">
        <v>43.3</v>
      </c>
      <c r="F251" s="16"/>
      <c r="G251" s="4"/>
      <c r="H251" s="123"/>
      <c r="I251" s="4"/>
      <c r="K251" s="4"/>
    </row>
    <row r="252" spans="1:11" s="1" customFormat="1" ht="12.75">
      <c r="A252" s="16">
        <v>3</v>
      </c>
      <c r="B252" s="20" t="s">
        <v>42</v>
      </c>
      <c r="C252" s="21">
        <v>1995</v>
      </c>
      <c r="D252" s="21" t="s">
        <v>13</v>
      </c>
      <c r="E252" s="122">
        <v>33.4</v>
      </c>
      <c r="F252" s="16"/>
      <c r="G252" s="4"/>
      <c r="H252" s="123"/>
      <c r="I252" s="4"/>
      <c r="K252" s="4"/>
    </row>
    <row r="253" spans="1:16" s="25" customFormat="1" ht="12.75">
      <c r="A253" s="16"/>
      <c r="B253" s="35"/>
      <c r="C253" s="40"/>
      <c r="D253" s="37"/>
      <c r="E253" s="21"/>
      <c r="F253" s="22"/>
      <c r="G253" s="23"/>
      <c r="H253" s="24"/>
      <c r="J253" s="20"/>
      <c r="K253" s="21"/>
      <c r="L253" s="20"/>
      <c r="M253" s="21"/>
      <c r="N253" s="21"/>
      <c r="O253" s="22"/>
      <c r="P253" s="16"/>
    </row>
    <row r="254" spans="1:11" s="119" customFormat="1" ht="15">
      <c r="A254" s="126"/>
      <c r="B254" s="45" t="s">
        <v>99</v>
      </c>
      <c r="E254" s="29"/>
      <c r="F254" s="29"/>
      <c r="G254" s="29"/>
      <c r="H254" s="29"/>
      <c r="K254" s="29"/>
    </row>
    <row r="255" spans="1:11" s="19" customFormat="1" ht="12.75">
      <c r="A255" s="16" t="s">
        <v>5</v>
      </c>
      <c r="B255" s="16" t="s">
        <v>6</v>
      </c>
      <c r="C255" s="17" t="s">
        <v>7</v>
      </c>
      <c r="D255" s="18" t="s">
        <v>8</v>
      </c>
      <c r="E255" s="16" t="s">
        <v>9</v>
      </c>
      <c r="F255" s="16" t="s">
        <v>10</v>
      </c>
      <c r="G255" s="16" t="s">
        <v>11</v>
      </c>
      <c r="K255" s="16"/>
    </row>
    <row r="256" spans="1:11" s="1" customFormat="1" ht="12.75">
      <c r="A256" s="4">
        <v>1</v>
      </c>
      <c r="B256" s="39" t="s">
        <v>46</v>
      </c>
      <c r="C256" s="40">
        <v>1995</v>
      </c>
      <c r="D256" s="37" t="s">
        <v>13</v>
      </c>
      <c r="E256" s="38">
        <v>53.8</v>
      </c>
      <c r="F256" s="125"/>
      <c r="G256" s="4"/>
      <c r="K256" s="4"/>
    </row>
    <row r="257" spans="1:11" s="1" customFormat="1" ht="12.75">
      <c r="A257" s="4">
        <v>2</v>
      </c>
      <c r="B257" s="35" t="s">
        <v>100</v>
      </c>
      <c r="C257" s="36">
        <v>1995</v>
      </c>
      <c r="D257" s="37" t="s">
        <v>101</v>
      </c>
      <c r="E257" s="38">
        <v>49.65</v>
      </c>
      <c r="F257" s="125"/>
      <c r="G257" s="4"/>
      <c r="K257" s="4"/>
    </row>
    <row r="258" spans="1:11" s="1" customFormat="1" ht="12.75">
      <c r="A258" s="4">
        <v>3</v>
      </c>
      <c r="B258" s="35" t="s">
        <v>53</v>
      </c>
      <c r="C258" s="36">
        <v>1996</v>
      </c>
      <c r="D258" s="37" t="s">
        <v>13</v>
      </c>
      <c r="E258" s="38">
        <v>40.85</v>
      </c>
      <c r="F258" s="125"/>
      <c r="G258" s="4"/>
      <c r="K258" s="4"/>
    </row>
    <row r="259" spans="1:11" s="1" customFormat="1" ht="12.75">
      <c r="A259" s="4">
        <v>4</v>
      </c>
      <c r="B259" s="35" t="s">
        <v>48</v>
      </c>
      <c r="C259" s="40">
        <v>1995</v>
      </c>
      <c r="D259" s="37" t="s">
        <v>49</v>
      </c>
      <c r="E259" s="38">
        <v>40</v>
      </c>
      <c r="F259" s="125"/>
      <c r="G259" s="4"/>
      <c r="K259" s="4"/>
    </row>
    <row r="260" spans="1:11" s="1" customFormat="1" ht="12.75">
      <c r="A260" s="4">
        <v>5</v>
      </c>
      <c r="B260" s="35" t="s">
        <v>45</v>
      </c>
      <c r="C260" s="36">
        <v>1995</v>
      </c>
      <c r="D260" s="37" t="s">
        <v>13</v>
      </c>
      <c r="E260" s="38">
        <v>39.9</v>
      </c>
      <c r="F260" s="125"/>
      <c r="G260" s="4"/>
      <c r="K260" s="4"/>
    </row>
    <row r="261" spans="1:11" s="1" customFormat="1" ht="12.75">
      <c r="A261" s="4">
        <v>6</v>
      </c>
      <c r="B261" s="35" t="s">
        <v>47</v>
      </c>
      <c r="C261" s="36">
        <v>1995</v>
      </c>
      <c r="D261" s="37" t="s">
        <v>15</v>
      </c>
      <c r="E261" s="38">
        <v>38.7</v>
      </c>
      <c r="F261" s="125"/>
      <c r="G261" s="4"/>
      <c r="K261" s="4"/>
    </row>
    <row r="262" spans="1:11" s="1" customFormat="1" ht="12.75">
      <c r="A262" s="4">
        <v>7</v>
      </c>
      <c r="B262" s="35" t="s">
        <v>54</v>
      </c>
      <c r="C262" s="36">
        <v>1996</v>
      </c>
      <c r="D262" s="37" t="s">
        <v>17</v>
      </c>
      <c r="E262" s="38">
        <v>38</v>
      </c>
      <c r="F262" s="125"/>
      <c r="G262" s="4"/>
      <c r="K262" s="4"/>
    </row>
    <row r="263" spans="1:16" s="25" customFormat="1" ht="12.75">
      <c r="A263" s="16"/>
      <c r="B263" s="20"/>
      <c r="C263" s="20"/>
      <c r="D263" s="21"/>
      <c r="E263" s="21"/>
      <c r="F263" s="22"/>
      <c r="G263" s="23"/>
      <c r="H263" s="24"/>
      <c r="J263" s="20"/>
      <c r="K263" s="21"/>
      <c r="L263" s="20"/>
      <c r="M263" s="21"/>
      <c r="N263" s="21"/>
      <c r="O263" s="22"/>
      <c r="P263" s="16"/>
    </row>
    <row r="264" spans="1:11" s="129" customFormat="1" ht="12.75" customHeight="1">
      <c r="A264" s="24"/>
      <c r="B264" s="25"/>
      <c r="C264" s="25"/>
      <c r="D264" s="24"/>
      <c r="E264" s="127"/>
      <c r="F264" s="128"/>
      <c r="G264" s="24"/>
      <c r="H264" s="5"/>
      <c r="K264" s="4"/>
    </row>
    <row r="265" spans="1:11" s="121" customFormat="1" ht="15">
      <c r="A265" s="9"/>
      <c r="B265" s="32" t="s">
        <v>102</v>
      </c>
      <c r="C265" s="119"/>
      <c r="D265" s="119"/>
      <c r="E265" s="120"/>
      <c r="F265" s="119"/>
      <c r="G265" s="29"/>
      <c r="H265" s="29"/>
      <c r="K265" s="29"/>
    </row>
    <row r="266" spans="1:11" s="19" customFormat="1" ht="12.75">
      <c r="A266" s="16" t="s">
        <v>5</v>
      </c>
      <c r="B266" s="16" t="s">
        <v>6</v>
      </c>
      <c r="C266" s="17" t="s">
        <v>7</v>
      </c>
      <c r="D266" s="18" t="s">
        <v>8</v>
      </c>
      <c r="E266" s="16" t="s">
        <v>9</v>
      </c>
      <c r="F266" s="16" t="s">
        <v>10</v>
      </c>
      <c r="G266" s="16" t="s">
        <v>11</v>
      </c>
      <c r="K266" s="16"/>
    </row>
    <row r="267" spans="1:15" s="123" customFormat="1" ht="12.75">
      <c r="A267" s="16">
        <v>1</v>
      </c>
      <c r="B267" s="26" t="s">
        <v>37</v>
      </c>
      <c r="C267" s="21">
        <v>1995</v>
      </c>
      <c r="D267" s="18" t="s">
        <v>13</v>
      </c>
      <c r="E267" s="124">
        <v>7.99</v>
      </c>
      <c r="F267" s="16"/>
      <c r="G267" s="4"/>
      <c r="I267" s="4"/>
      <c r="J267" s="1"/>
      <c r="K267" s="4"/>
      <c r="L267" s="1"/>
      <c r="M267" s="1"/>
      <c r="N267" s="1"/>
      <c r="O267" s="1"/>
    </row>
    <row r="268" spans="1:15" s="123" customFormat="1" ht="12.75">
      <c r="A268" s="16">
        <v>2</v>
      </c>
      <c r="B268" s="19" t="s">
        <v>98</v>
      </c>
      <c r="C268" s="16">
        <v>1995</v>
      </c>
      <c r="D268" s="18" t="s">
        <v>13</v>
      </c>
      <c r="E268" s="124">
        <v>7.59</v>
      </c>
      <c r="F268" s="16"/>
      <c r="G268" s="4"/>
      <c r="I268" s="4"/>
      <c r="J268" s="1"/>
      <c r="K268" s="4"/>
      <c r="L268" s="1"/>
      <c r="M268" s="1"/>
      <c r="N268" s="1"/>
      <c r="O268" s="1"/>
    </row>
    <row r="269" spans="1:11" ht="12.75">
      <c r="A269" s="16"/>
      <c r="K269" s="4"/>
    </row>
    <row r="270" spans="1:8" s="119" customFormat="1" ht="15">
      <c r="A270" s="9"/>
      <c r="B270" s="32" t="s">
        <v>103</v>
      </c>
      <c r="D270" s="29"/>
      <c r="E270" s="29"/>
      <c r="F270" s="29"/>
      <c r="G270" s="29"/>
      <c r="H270" s="29"/>
    </row>
    <row r="271" spans="1:7" s="19" customFormat="1" ht="12.75">
      <c r="A271" s="16" t="s">
        <v>5</v>
      </c>
      <c r="B271" s="16" t="s">
        <v>6</v>
      </c>
      <c r="C271" s="17" t="s">
        <v>7</v>
      </c>
      <c r="D271" s="18" t="s">
        <v>8</v>
      </c>
      <c r="E271" s="16" t="s">
        <v>9</v>
      </c>
      <c r="F271" s="16" t="s">
        <v>10</v>
      </c>
      <c r="G271" s="16" t="s">
        <v>11</v>
      </c>
    </row>
    <row r="272" spans="1:8" s="1" customFormat="1" ht="12.75">
      <c r="A272" s="4">
        <v>1</v>
      </c>
      <c r="B272" s="35" t="s">
        <v>63</v>
      </c>
      <c r="C272" s="36">
        <v>1993</v>
      </c>
      <c r="D272" s="37" t="s">
        <v>13</v>
      </c>
      <c r="E272" s="38">
        <v>14.69</v>
      </c>
      <c r="F272" s="4"/>
      <c r="G272" s="4"/>
      <c r="H272" s="4"/>
    </row>
    <row r="273" spans="1:7" s="1" customFormat="1" ht="12.75">
      <c r="A273" s="4">
        <v>2</v>
      </c>
      <c r="B273" s="35" t="s">
        <v>61</v>
      </c>
      <c r="C273" s="40">
        <v>1993</v>
      </c>
      <c r="D273" s="37" t="s">
        <v>62</v>
      </c>
      <c r="E273" s="38">
        <v>12.21</v>
      </c>
      <c r="F273" s="4"/>
      <c r="G273" s="4"/>
    </row>
    <row r="274" spans="1:8" s="1" customFormat="1" ht="12.75">
      <c r="A274" s="4">
        <v>3</v>
      </c>
      <c r="B274" s="35" t="s">
        <v>104</v>
      </c>
      <c r="C274" s="132">
        <v>1993</v>
      </c>
      <c r="D274" s="40" t="s">
        <v>105</v>
      </c>
      <c r="E274" s="38">
        <v>11.32</v>
      </c>
      <c r="F274" s="4"/>
      <c r="G274" s="4"/>
      <c r="H274" s="4"/>
    </row>
    <row r="275" spans="1:8" s="1" customFormat="1" ht="12.75">
      <c r="A275" s="4">
        <v>4</v>
      </c>
      <c r="B275" s="39" t="s">
        <v>59</v>
      </c>
      <c r="C275" s="40">
        <v>1994</v>
      </c>
      <c r="D275" s="37" t="s">
        <v>60</v>
      </c>
      <c r="E275" s="38">
        <v>11.07</v>
      </c>
      <c r="F275" s="4"/>
      <c r="G275" s="4"/>
      <c r="H275" s="4"/>
    </row>
    <row r="276" spans="1:8" s="1" customFormat="1" ht="12.75">
      <c r="A276" s="4">
        <v>5</v>
      </c>
      <c r="B276" s="35" t="s">
        <v>64</v>
      </c>
      <c r="C276" s="36">
        <v>1994</v>
      </c>
      <c r="D276" s="37" t="s">
        <v>49</v>
      </c>
      <c r="E276" s="38">
        <v>10.05</v>
      </c>
      <c r="F276" s="4"/>
      <c r="G276" s="4"/>
      <c r="H276" s="4"/>
    </row>
    <row r="277" spans="1:8" s="1" customFormat="1" ht="12.75">
      <c r="A277" s="4">
        <v>6</v>
      </c>
      <c r="B277" s="35" t="s">
        <v>58</v>
      </c>
      <c r="C277" s="40">
        <v>1994</v>
      </c>
      <c r="D277" s="37" t="s">
        <v>13</v>
      </c>
      <c r="E277" s="38">
        <v>8.9</v>
      </c>
      <c r="F277" s="4"/>
      <c r="G277" s="4"/>
      <c r="H277" s="4"/>
    </row>
    <row r="278" spans="1:7" s="6" customFormat="1" ht="12.75" customHeight="1">
      <c r="A278" s="118"/>
      <c r="C278" s="133"/>
      <c r="D278" s="134"/>
      <c r="E278" s="5"/>
      <c r="F278" s="5"/>
      <c r="G278" s="4"/>
    </row>
    <row r="279" spans="1:7" s="6" customFormat="1" ht="12.75">
      <c r="A279" s="118"/>
      <c r="D279" s="5"/>
      <c r="E279" s="5"/>
      <c r="F279" s="5"/>
      <c r="G279" s="4"/>
    </row>
    <row r="280" spans="1:7" s="119" customFormat="1" ht="15">
      <c r="A280" s="135"/>
      <c r="B280" s="32" t="s">
        <v>106</v>
      </c>
      <c r="D280" s="29"/>
      <c r="E280" s="29"/>
      <c r="F280" s="29"/>
      <c r="G280" s="29"/>
    </row>
    <row r="281" spans="1:7" s="19" customFormat="1" ht="12.75">
      <c r="A281" s="16" t="s">
        <v>5</v>
      </c>
      <c r="B281" s="16" t="s">
        <v>6</v>
      </c>
      <c r="C281" s="17" t="s">
        <v>7</v>
      </c>
      <c r="D281" s="18" t="s">
        <v>8</v>
      </c>
      <c r="E281" s="16" t="s">
        <v>9</v>
      </c>
      <c r="F281" s="16" t="s">
        <v>10</v>
      </c>
      <c r="G281" s="16" t="s">
        <v>11</v>
      </c>
    </row>
    <row r="282" spans="1:7" s="1" customFormat="1" ht="12.75">
      <c r="A282" s="4">
        <v>1</v>
      </c>
      <c r="B282" s="35" t="s">
        <v>63</v>
      </c>
      <c r="C282" s="36">
        <v>1993</v>
      </c>
      <c r="D282" s="37" t="s">
        <v>13</v>
      </c>
      <c r="E282" s="38">
        <v>46.9</v>
      </c>
      <c r="F282" s="4"/>
      <c r="G282" s="4"/>
    </row>
    <row r="283" spans="1:7" s="1" customFormat="1" ht="12.75">
      <c r="A283" s="4">
        <v>2</v>
      </c>
      <c r="B283" s="35" t="s">
        <v>104</v>
      </c>
      <c r="C283" s="132">
        <v>1993</v>
      </c>
      <c r="D283" s="40" t="s">
        <v>105</v>
      </c>
      <c r="E283" s="38">
        <v>24</v>
      </c>
      <c r="F283" s="4"/>
      <c r="G283" s="4"/>
    </row>
    <row r="284" spans="1:7" s="1" customFormat="1" ht="12.75">
      <c r="A284" s="4">
        <v>3</v>
      </c>
      <c r="B284" s="39" t="s">
        <v>59</v>
      </c>
      <c r="C284" s="40">
        <v>1994</v>
      </c>
      <c r="D284" s="37" t="s">
        <v>60</v>
      </c>
      <c r="E284" s="38">
        <v>23.1</v>
      </c>
      <c r="F284" s="4"/>
      <c r="G284" s="4"/>
    </row>
    <row r="285" spans="1:7" s="1" customFormat="1" ht="12.75">
      <c r="A285" s="4">
        <v>4</v>
      </c>
      <c r="B285" s="35" t="s">
        <v>51</v>
      </c>
      <c r="C285" s="132">
        <v>1995</v>
      </c>
      <c r="D285" s="40" t="s">
        <v>49</v>
      </c>
      <c r="E285" s="38">
        <v>20.53</v>
      </c>
      <c r="F285" s="4"/>
      <c r="G285" s="4"/>
    </row>
    <row r="286" spans="1:7" s="1" customFormat="1" ht="12.75">
      <c r="A286" s="4">
        <v>5</v>
      </c>
      <c r="B286" s="35" t="s">
        <v>58</v>
      </c>
      <c r="C286" s="40">
        <v>1994</v>
      </c>
      <c r="D286" s="37" t="s">
        <v>13</v>
      </c>
      <c r="E286" s="38">
        <v>16</v>
      </c>
      <c r="F286" s="4"/>
      <c r="G286" s="4"/>
    </row>
    <row r="287" spans="1:7" s="1" customFormat="1" ht="12.75">
      <c r="A287" s="4"/>
      <c r="B287" s="136" t="s">
        <v>107</v>
      </c>
      <c r="C287" s="137">
        <v>1979</v>
      </c>
      <c r="D287" s="138" t="s">
        <v>13</v>
      </c>
      <c r="E287" s="38">
        <v>40.75</v>
      </c>
      <c r="F287" s="4"/>
      <c r="G287" s="4" t="s">
        <v>108</v>
      </c>
    </row>
    <row r="288" spans="1:11" s="123" customFormat="1" ht="12.75" customHeight="1">
      <c r="A288" s="16"/>
      <c r="B288" s="19"/>
      <c r="C288" s="19"/>
      <c r="D288" s="16"/>
      <c r="E288" s="18"/>
      <c r="F288" s="124"/>
      <c r="G288" s="16"/>
      <c r="H288" s="5"/>
      <c r="K288" s="4"/>
    </row>
    <row r="289" spans="1:11" s="123" customFormat="1" ht="12.75" customHeight="1">
      <c r="A289" s="19"/>
      <c r="B289" s="1"/>
      <c r="C289" s="1"/>
      <c r="D289" s="1"/>
      <c r="E289" s="3"/>
      <c r="F289" s="1"/>
      <c r="G289" s="4"/>
      <c r="H289" s="5"/>
      <c r="K289" s="4"/>
    </row>
    <row r="290" spans="2:11" s="1" customFormat="1" ht="12.75">
      <c r="B290" s="1" t="s">
        <v>109</v>
      </c>
      <c r="E290" s="3"/>
      <c r="G290" s="4"/>
      <c r="H290" s="4"/>
      <c r="K290" s="4"/>
    </row>
    <row r="291" spans="2:11" s="1" customFormat="1" ht="12.75">
      <c r="B291" s="1" t="s">
        <v>110</v>
      </c>
      <c r="E291" s="3"/>
      <c r="G291" s="4"/>
      <c r="H291" s="4"/>
      <c r="K291" s="4"/>
    </row>
    <row r="292" spans="2:11" s="1" customFormat="1" ht="12.75">
      <c r="B292" s="1" t="s">
        <v>111</v>
      </c>
      <c r="E292" s="3"/>
      <c r="G292" s="4"/>
      <c r="H292" s="4"/>
      <c r="K292" s="4"/>
    </row>
    <row r="293" spans="5:11" s="1" customFormat="1" ht="12.75">
      <c r="E293" s="3"/>
      <c r="G293" s="4"/>
      <c r="H293" s="4"/>
      <c r="K293" s="4"/>
    </row>
    <row r="294" spans="2:11" s="1" customFormat="1" ht="12.75">
      <c r="B294" s="139" t="s">
        <v>112</v>
      </c>
      <c r="E294" s="3"/>
      <c r="G294" s="4"/>
      <c r="H294" s="4"/>
      <c r="K294" s="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
&amp;C&amp;"Arial CE,Tučná kurzíva"Běháme-Skáčeme-Hážeme vesele nad Lužnicí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rybak</dc:creator>
  <cp:keywords/>
  <dc:description/>
  <cp:lastModifiedBy>rybak</cp:lastModifiedBy>
  <cp:lastPrinted>2008-09-16T06:37:58Z</cp:lastPrinted>
  <dcterms:created xsi:type="dcterms:W3CDTF">2008-09-16T06:27:50Z</dcterms:created>
  <dcterms:modified xsi:type="dcterms:W3CDTF">2008-09-16T06:42:50Z</dcterms:modified>
  <cp:category/>
  <cp:version/>
  <cp:contentType/>
  <cp:contentStatus/>
</cp:coreProperties>
</file>